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rcpsych.sharepoint.com/teams/CCQIDementiaAudit/Shared Documents/NAD Round 5 (2020-23)/Extendable National Audit Round 5/Report/National Report/"/>
    </mc:Choice>
  </mc:AlternateContent>
  <xr:revisionPtr revIDLastSave="2049" documentId="8_{85C561B4-43A0-45C4-AB32-5B3C4C78F4E2}" xr6:coauthVersionLast="47" xr6:coauthVersionMax="47" xr10:uidLastSave="{F2A9E275-1E09-45B1-A8B3-09D87B4351B2}"/>
  <bookViews>
    <workbookView xWindow="20" yWindow="0" windowWidth="18070" windowHeight="10200" firstSheet="1" activeTab="2" xr2:uid="{13D6F6DD-4BE7-4D90-B7B2-844EC7F6E84F}"/>
  </bookViews>
  <sheets>
    <sheet name="Introduction" sheetId="22" r:id="rId1"/>
    <sheet name="Overview" sheetId="1" r:id="rId2"/>
    <sheet name="Delirium Screening" sheetId="23" r:id="rId3"/>
    <sheet name="Pain Assessment" sheetId="3" r:id="rId4"/>
    <sheet name="Pain Reassessment" sheetId="4" r:id="rId5"/>
    <sheet name="Discharge Planning" sheetId="5" r:id="rId6"/>
    <sheet name="Length of Stay" sheetId="6" r:id="rId7"/>
    <sheet name="Local Carer Rating" sheetId="7" r:id="rId8"/>
    <sheet name="Local Communication Score" sheetId="8" r:id="rId9"/>
    <sheet name="Range Carer Rating" sheetId="20" r:id="rId10"/>
    <sheet name="Range Communication Score" sheetId="21" r:id="rId11"/>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21" l="1"/>
  <c r="K4" i="21"/>
  <c r="K5" i="21"/>
  <c r="G84" i="21"/>
  <c r="G82" i="21"/>
  <c r="K6" i="21"/>
  <c r="K7" i="21"/>
  <c r="K8" i="21"/>
  <c r="J9" i="21"/>
  <c r="J8" i="21"/>
  <c r="J7" i="21"/>
  <c r="J6" i="21"/>
  <c r="J5" i="21"/>
  <c r="J4" i="21"/>
  <c r="J3" i="21"/>
  <c r="K9" i="21"/>
  <c r="G63" i="21"/>
  <c r="G29" i="21"/>
  <c r="G10" i="21"/>
  <c r="D84" i="21"/>
  <c r="D81" i="21"/>
  <c r="D66" i="21"/>
  <c r="D43" i="21"/>
  <c r="D21" i="21"/>
  <c r="M7" i="20"/>
  <c r="M6" i="20"/>
  <c r="M5" i="20"/>
  <c r="M4" i="20"/>
  <c r="M8" i="20"/>
  <c r="M9" i="20"/>
  <c r="N2" i="20"/>
  <c r="N5" i="20"/>
  <c r="N6" i="20"/>
  <c r="N7" i="20"/>
  <c r="N8" i="20"/>
  <c r="I83" i="20"/>
  <c r="I79" i="20"/>
  <c r="I57" i="20"/>
  <c r="I19" i="20"/>
  <c r="N9" i="20"/>
  <c r="D84" i="20"/>
  <c r="D73" i="20"/>
  <c r="D62" i="20"/>
  <c r="D30" i="20"/>
  <c r="D11" i="20"/>
  <c r="F31" i="21"/>
  <c r="C85" i="21"/>
  <c r="J133" i="21"/>
  <c r="N10" i="20"/>
</calcChain>
</file>

<file path=xl/sharedStrings.xml><?xml version="1.0" encoding="utf-8"?>
<sst xmlns="http://schemas.openxmlformats.org/spreadsheetml/2006/main" count="2393" uniqueCount="433">
  <si>
    <t>Hospital Level Results - Key Metrics and Carer Questionnaire</t>
  </si>
  <si>
    <t>Introduction</t>
  </si>
  <si>
    <r>
      <t xml:space="preserve">This document presents data on the key metrics of the Casenote audit and the Carer Questionnaire. The tables and graphs allow hospitals to see how their local data compares to the national average as well as other hospitals.
Each hospital has its own </t>
    </r>
    <r>
      <rPr>
        <b/>
        <sz val="11"/>
        <color rgb="FF000000"/>
        <rFont val="Montserrat"/>
      </rPr>
      <t xml:space="preserve">identifier </t>
    </r>
    <r>
      <rPr>
        <sz val="11"/>
        <color rgb="FF000000"/>
        <rFont val="Montserrat"/>
      </rPr>
      <t xml:space="preserve">which remains the same throughout the tables and graphs. For example, the site with the identifier of 1 can look at the column labelled 1 in each graph to see how their data compares to others.
The data is presented in descending order of the 'Within 24 hours' variable for screening and assessments, whereas length of stay is presented in ascending order of the median days. The carer ratings and communication scores are presented in ascending order using the Round 5 rating.
</t>
    </r>
    <r>
      <rPr>
        <b/>
        <u/>
        <sz val="11"/>
        <color rgb="FF000000"/>
        <rFont val="Montserrat"/>
      </rPr>
      <t xml:space="preserve">Casenote audit: delirium screen, pain assessment, pain reassessment, discharge planning, length of stay
</t>
    </r>
    <r>
      <rPr>
        <sz val="11"/>
        <color rgb="FF000000"/>
        <rFont val="Montserrat"/>
      </rPr>
      <t xml:space="preserve">The ‘Selected sample size’ column refers to the number of patients included per hospital in Part 2/3 of the Casenote audit. Please note, </t>
    </r>
    <r>
      <rPr>
        <b/>
        <sz val="11"/>
        <color rgb="FF000000"/>
        <rFont val="Montserrat"/>
      </rPr>
      <t>hospitals with a Part 2/3 Casenote sample size under 25 do not appear in the Casenote tables or graphs</t>
    </r>
    <r>
      <rPr>
        <sz val="11"/>
        <color rgb="FF000000"/>
        <rFont val="Montserrat"/>
      </rPr>
      <t xml:space="preserve">.
For delirium screening, 'Yes, within 24 hours' includes patients where delirium was noted as part of the admitting condition.
For the pain assessment data, responses of 'Could not be assessed for recorded reasons' are excluded.
</t>
    </r>
    <r>
      <rPr>
        <b/>
        <u/>
        <sz val="11"/>
        <color rgb="FF000000"/>
        <rFont val="Montserrat"/>
      </rPr>
      <t xml:space="preserve">Carer questionnaire: carer rating and communication score
</t>
    </r>
    <r>
      <rPr>
        <sz val="11"/>
        <color rgb="FF000000"/>
        <rFont val="Montserrat"/>
      </rPr>
      <t xml:space="preserve">Please note, </t>
    </r>
    <r>
      <rPr>
        <b/>
        <sz val="11"/>
        <color rgb="FF000000"/>
        <rFont val="Montserrat"/>
      </rPr>
      <t xml:space="preserve">sites with less than 9 Carer Questionnaires do not appear in the Carer tables or graphs.
</t>
    </r>
    <r>
      <rPr>
        <sz val="11"/>
        <color rgb="FF000000"/>
        <rFont val="Montserrat"/>
      </rPr>
      <t xml:space="preserve">
The local overall carer rating is based on question 8 of the carer questionnaire. The communication score is a sum of question 5, 6 and 7 of the carer questionnaire.
</t>
    </r>
    <r>
      <rPr>
        <b/>
        <u/>
        <sz val="11"/>
        <color rgb="FF000000"/>
        <rFont val="Montserrat"/>
      </rPr>
      <t xml:space="preserve">Comparison to Round 4
</t>
    </r>
    <r>
      <rPr>
        <sz val="11"/>
        <color rgb="FF000000"/>
        <rFont val="Montserrat"/>
      </rPr>
      <t xml:space="preserve">There is a comparison with Round 4 for delirium screening, pain, overall carer rating and carer communication score. 
Delirium and pain assessment questions were </t>
    </r>
    <r>
      <rPr>
        <b/>
        <sz val="11"/>
        <color rgb="FF000000"/>
        <rFont val="Montserrat"/>
      </rPr>
      <t>not</t>
    </r>
    <r>
      <rPr>
        <sz val="11"/>
        <color rgb="FF000000"/>
        <rFont val="Montserrat"/>
      </rPr>
      <t xml:space="preserve"> asked in </t>
    </r>
    <r>
      <rPr>
        <b/>
        <sz val="11"/>
        <color rgb="FF000000"/>
        <rFont val="Montserrat"/>
      </rPr>
      <t>an identical way</t>
    </r>
    <r>
      <rPr>
        <sz val="11"/>
        <color rgb="FF000000"/>
        <rFont val="Montserrat"/>
      </rPr>
      <t xml:space="preserve"> in Round 4 to Round 5. Therefore, the Round 5 data used in comparison includes a combined yes response to delirium screening and pain assessment questions (‘Yes, within 24 hours of admission’ </t>
    </r>
    <r>
      <rPr>
        <b/>
        <sz val="11"/>
        <color rgb="FF000000"/>
        <rFont val="Montserrat"/>
      </rPr>
      <t>and</t>
    </r>
    <r>
      <rPr>
        <sz val="11"/>
        <color rgb="FF000000"/>
        <rFont val="Montserrat"/>
      </rPr>
      <t xml:space="preserve"> ‘Yes, more than 24 hours after admission’).
There are no comparisons for pain reassessment and length of stay. These are not comparable to Round 4 because of the change in methodology.
</t>
    </r>
  </si>
  <si>
    <t>Overview of Data Included</t>
  </si>
  <si>
    <t>NAD R5 2022-2023</t>
  </si>
  <si>
    <t>Key Metrics</t>
  </si>
  <si>
    <t>Minimum</t>
  </si>
  <si>
    <t>Maximum</t>
  </si>
  <si>
    <t>Interquartile Range</t>
  </si>
  <si>
    <t>Total National Sample (TNS)</t>
  </si>
  <si>
    <t>Delirium screening within 24 hours</t>
  </si>
  <si>
    <t>Pain assessment within 24 hours</t>
  </si>
  <si>
    <t>Pain reassessment within 24 hours</t>
  </si>
  <si>
    <t>Discharge planning within 24 hours</t>
  </si>
  <si>
    <t>Median length of stay</t>
  </si>
  <si>
    <t>0 days</t>
  </si>
  <si>
    <t>48 days</t>
  </si>
  <si>
    <t>10 days</t>
  </si>
  <si>
    <t>Overall carer score</t>
  </si>
  <si>
    <t>Communication carer score</t>
  </si>
  <si>
    <t>Identifier</t>
  </si>
  <si>
    <t>Site code</t>
  </si>
  <si>
    <t>Site name</t>
  </si>
  <si>
    <t>Selected sample size (Part 2)</t>
  </si>
  <si>
    <t>Within 24 hours</t>
  </si>
  <si>
    <t>More than 24 hours</t>
  </si>
  <si>
    <t>No screen</t>
  </si>
  <si>
    <t> </t>
  </si>
  <si>
    <t>Round 5 combined yes % screen</t>
  </si>
  <si>
    <t>Round 4 yes % assessment or screen</t>
  </si>
  <si>
    <t>E0A3H</t>
  </si>
  <si>
    <t>Royal Sussex County Hospital</t>
  </si>
  <si>
    <t>R0B01</t>
  </si>
  <si>
    <t>Sunderland Royal Hospital</t>
  </si>
  <si>
    <t>RBN01</t>
  </si>
  <si>
    <t>Whiston Hospital</t>
  </si>
  <si>
    <t>RDU01</t>
  </si>
  <si>
    <t>Frimley Park Hospital</t>
  </si>
  <si>
    <t>RH880</t>
  </si>
  <si>
    <t xml:space="preserve">North Devon District Hospital </t>
  </si>
  <si>
    <t>RJ224</t>
  </si>
  <si>
    <t>University Hospital Lewisham</t>
  </si>
  <si>
    <t>RN541</t>
  </si>
  <si>
    <t>Royal Hampshire County Hospital</t>
  </si>
  <si>
    <t>RR7EN</t>
  </si>
  <si>
    <t>Queen Elizabeth Hospital, Gateshead</t>
  </si>
  <si>
    <t>RTF86</t>
  </si>
  <si>
    <t xml:space="preserve">Northumbria Specialist Emergency Care Hospital </t>
  </si>
  <si>
    <t>RTK01</t>
  </si>
  <si>
    <t>St Peter's Hospital</t>
  </si>
  <si>
    <t>RV383</t>
  </si>
  <si>
    <t>Northwick Park Hospital</t>
  </si>
  <si>
    <t>RWG02</t>
  </si>
  <si>
    <t>Watford General Hospital</t>
  </si>
  <si>
    <t>RWWWH</t>
  </si>
  <si>
    <t>Warrington Hospital</t>
  </si>
  <si>
    <t>RKEQ4</t>
  </si>
  <si>
    <t>Whittington Hospital</t>
  </si>
  <si>
    <t>R1K62</t>
  </si>
  <si>
    <t xml:space="preserve">Ealing Hospital </t>
  </si>
  <si>
    <t>RN506</t>
  </si>
  <si>
    <t>Basingstoke &amp; North Hampshire Hospital</t>
  </si>
  <si>
    <t>R0A02</t>
  </si>
  <si>
    <t>Manchester Royal Infirmary</t>
  </si>
  <si>
    <t>N6J7V</t>
  </si>
  <si>
    <t>Princess Royal Hospital</t>
  </si>
  <si>
    <t>R0B0Q</t>
  </si>
  <si>
    <t>South Tyneside District Hospital</t>
  </si>
  <si>
    <t>RNZ02</t>
  </si>
  <si>
    <t>Salisbury District Hospital</t>
  </si>
  <si>
    <t>RVJ01</t>
  </si>
  <si>
    <t>Southmead Hospital</t>
  </si>
  <si>
    <t>RFRPA</t>
  </si>
  <si>
    <t>Rotherham District General Hospital</t>
  </si>
  <si>
    <t>RHU03</t>
  </si>
  <si>
    <t>Queen Alexandra Hospital</t>
  </si>
  <si>
    <t>RJC02</t>
  </si>
  <si>
    <t>Warwick Hospital</t>
  </si>
  <si>
    <t>RR801</t>
  </si>
  <si>
    <t>Leeds General Infirmary</t>
  </si>
  <si>
    <t>RR813</t>
  </si>
  <si>
    <t>St James's University Hospital</t>
  </si>
  <si>
    <t>RFFAA</t>
  </si>
  <si>
    <t>Barnsley Hospital</t>
  </si>
  <si>
    <t>RRK98</t>
  </si>
  <si>
    <t>Good Hope</t>
  </si>
  <si>
    <t>RTH08</t>
  </si>
  <si>
    <t>John Radcliffe Hospital</t>
  </si>
  <si>
    <t>RVWAE</t>
  </si>
  <si>
    <t>University Hospital of North Tees</t>
  </si>
  <si>
    <t>RYJ01</t>
  </si>
  <si>
    <t xml:space="preserve">St Mary's Hospital </t>
  </si>
  <si>
    <t>RQWG0</t>
  </si>
  <si>
    <t>Princess Alexandra Hospital</t>
  </si>
  <si>
    <t>RTH05</t>
  </si>
  <si>
    <t>Horton General Hospital</t>
  </si>
  <si>
    <t>RCBCA</t>
  </si>
  <si>
    <t>Scarborough Hospital</t>
  </si>
  <si>
    <t>RGN90</t>
  </si>
  <si>
    <t>Hinchingbrooke Hospital</t>
  </si>
  <si>
    <t>RK950</t>
  </si>
  <si>
    <t>Derriford Hospital</t>
  </si>
  <si>
    <t>RAX01</t>
  </si>
  <si>
    <t>Kingston Hospital</t>
  </si>
  <si>
    <t>RN707</t>
  </si>
  <si>
    <t>Darent Valley Hospital</t>
  </si>
  <si>
    <t>RGP75</t>
  </si>
  <si>
    <t>James Paget Hospital</t>
  </si>
  <si>
    <t>RP5DR</t>
  </si>
  <si>
    <t>Doncaster Royal Infirmary</t>
  </si>
  <si>
    <t>RM317</t>
  </si>
  <si>
    <t>Royal Oldham Hospital</t>
  </si>
  <si>
    <t>RGT01</t>
  </si>
  <si>
    <t>Addenbrooke's Hospital</t>
  </si>
  <si>
    <t>RWDLA</t>
  </si>
  <si>
    <t>Pilgrim Hospital</t>
  </si>
  <si>
    <t>RP5BA</t>
  </si>
  <si>
    <t>Bassetlaw Hospital</t>
  </si>
  <si>
    <t>R0A07</t>
  </si>
  <si>
    <t>Wythenshawe Hospital</t>
  </si>
  <si>
    <t>RBT20</t>
  </si>
  <si>
    <t>Leighton Hospital</t>
  </si>
  <si>
    <t>RJE09</t>
  </si>
  <si>
    <t>County Hospital, Stafford</t>
  </si>
  <si>
    <t>RK5BC</t>
  </si>
  <si>
    <t>King's Mill Hospital</t>
  </si>
  <si>
    <t>RXC02</t>
  </si>
  <si>
    <t>Eastbourne District General Hospital</t>
  </si>
  <si>
    <t>RXL01</t>
  </si>
  <si>
    <t>Blackpool Victoria Hospital</t>
  </si>
  <si>
    <t>RDE03</t>
  </si>
  <si>
    <t>Ipswich Hospital</t>
  </si>
  <si>
    <t>RTRAT</t>
  </si>
  <si>
    <t>The James Cook University Hospital</t>
  </si>
  <si>
    <t>RJE01</t>
  </si>
  <si>
    <t>Royal Stoke University Hospital</t>
  </si>
  <si>
    <t>RWH01</t>
  </si>
  <si>
    <t>Lister Hospital</t>
  </si>
  <si>
    <t>RVR05</t>
  </si>
  <si>
    <t>St Helier Hospital</t>
  </si>
  <si>
    <t>RM315</t>
  </si>
  <si>
    <t>Fairfield General Hospital</t>
  </si>
  <si>
    <t>RDU50</t>
  </si>
  <si>
    <t>Wexham Park Hospital</t>
  </si>
  <si>
    <t>RLT01</t>
  </si>
  <si>
    <t>George Eliot Hospital</t>
  </si>
  <si>
    <t>RWF03</t>
  </si>
  <si>
    <t>Maidstone Hospital</t>
  </si>
  <si>
    <t>RAS01</t>
  </si>
  <si>
    <t>Hillingdon Hospital</t>
  </si>
  <si>
    <t>RM318</t>
  </si>
  <si>
    <t>North Manchester General Hospital</t>
  </si>
  <si>
    <t>RTP04</t>
  </si>
  <si>
    <t>East Surrey Hospital</t>
  </si>
  <si>
    <t>RVY01</t>
  </si>
  <si>
    <t>Southport and Formby District General Hospital</t>
  </si>
  <si>
    <t>RM301</t>
  </si>
  <si>
    <t>Salford Royal Hospital</t>
  </si>
  <si>
    <t>RJ231</t>
  </si>
  <si>
    <t>Queen Elizabeth Hospital, Lewisham</t>
  </si>
  <si>
    <t>RXC01</t>
  </si>
  <si>
    <t>Conquest Hospital</t>
  </si>
  <si>
    <t>RHQNG</t>
  </si>
  <si>
    <t>Northern General Hospital</t>
  </si>
  <si>
    <t>7A4BV</t>
  </si>
  <si>
    <t>University Hospital of Wales</t>
  </si>
  <si>
    <t>RJZ01</t>
  </si>
  <si>
    <t>King's College Hospital</t>
  </si>
  <si>
    <t>RFSDA</t>
  </si>
  <si>
    <t>Chesterfield Royal Hospital</t>
  </si>
  <si>
    <t>7A1A1</t>
  </si>
  <si>
    <t>Ysbyty Glan Clwyd</t>
  </si>
  <si>
    <t>RYR18</t>
  </si>
  <si>
    <t>Worthing Hospital</t>
  </si>
  <si>
    <t>RJN71</t>
  </si>
  <si>
    <t>Macclesfield District General Hospital</t>
  </si>
  <si>
    <t>RNNBX</t>
  </si>
  <si>
    <t>West Cumberland Hospital</t>
  </si>
  <si>
    <t>RPA02</t>
  </si>
  <si>
    <t>Medway Maritime Hospital</t>
  </si>
  <si>
    <t>RCB55</t>
  </si>
  <si>
    <t>York Hospital</t>
  </si>
  <si>
    <t>RA201</t>
  </si>
  <si>
    <t>The Royal Surrey County Hospital</t>
  </si>
  <si>
    <t>RM102</t>
  </si>
  <si>
    <t>Norfolk and Norwich University Hospital</t>
  </si>
  <si>
    <t>7A6AR</t>
  </si>
  <si>
    <t>Royal Gwent Hospital</t>
  </si>
  <si>
    <t>RTG02</t>
  </si>
  <si>
    <t>Queen's Hospital, Burton</t>
  </si>
  <si>
    <t>RXF05</t>
  </si>
  <si>
    <t>Pinderfields Hospital</t>
  </si>
  <si>
    <t>RQXM1</t>
  </si>
  <si>
    <t xml:space="preserve">Homerton University Hospital </t>
  </si>
  <si>
    <t>RF4DG</t>
  </si>
  <si>
    <t>King George Hospital</t>
  </si>
  <si>
    <t>7A5B1</t>
  </si>
  <si>
    <t>Royal Glamorgan Hospital</t>
  </si>
  <si>
    <t>RJ100</t>
  </si>
  <si>
    <t>St Thomas' Hospital</t>
  </si>
  <si>
    <t>N/A</t>
  </si>
  <si>
    <t>RDEE4</t>
  </si>
  <si>
    <t>Colchester General Hospital</t>
  </si>
  <si>
    <t>RTE03</t>
  </si>
  <si>
    <t>Gloucestershire Royal Hospital</t>
  </si>
  <si>
    <t>RCD01</t>
  </si>
  <si>
    <t xml:space="preserve">Harrogate District Hospital </t>
  </si>
  <si>
    <t>RHW01</t>
  </si>
  <si>
    <t>Royal Berkshire Hospital</t>
  </si>
  <si>
    <t>RBD01</t>
  </si>
  <si>
    <t xml:space="preserve">Dorset County Hospital </t>
  </si>
  <si>
    <t>7A1AU</t>
  </si>
  <si>
    <t>Ysbyty Gwynedd</t>
  </si>
  <si>
    <t>RTD01</t>
  </si>
  <si>
    <t>The Freeman Hospital</t>
  </si>
  <si>
    <t>RXPDA</t>
  </si>
  <si>
    <t>Darlington Memorial Hospital</t>
  </si>
  <si>
    <t>RXQ02</t>
  </si>
  <si>
    <t>Stoke Mandeville Hospital</t>
  </si>
  <si>
    <t>RXWAS</t>
  </si>
  <si>
    <t>Royal Shrewsbury Hospital</t>
  </si>
  <si>
    <t>RGN80</t>
  </si>
  <si>
    <t>Peterborough City Hospital</t>
  </si>
  <si>
    <t>RN325</t>
  </si>
  <si>
    <t xml:space="preserve">The Great Western Hospital </t>
  </si>
  <si>
    <t>TNS</t>
  </si>
  <si>
    <t>National</t>
  </si>
  <si>
    <t>RRK02</t>
  </si>
  <si>
    <t>Queen Elizabeth Hospital Birmingham</t>
  </si>
  <si>
    <t>RRF02</t>
  </si>
  <si>
    <t>Royal Albert Edward Infirmary</t>
  </si>
  <si>
    <t>RJR05</t>
  </si>
  <si>
    <t>Countess of Chester Hospital</t>
  </si>
  <si>
    <t>RTD02</t>
  </si>
  <si>
    <t xml:space="preserve">The Royal Victoria Infirmary </t>
  </si>
  <si>
    <t>RXWAT</t>
  </si>
  <si>
    <t>The Princess Royal Hospital</t>
  </si>
  <si>
    <t>RNA01</t>
  </si>
  <si>
    <t xml:space="preserve">Russells Hall Hospital </t>
  </si>
  <si>
    <t>R1FHQ</t>
  </si>
  <si>
    <t>St Mary's Hospital Isle of Wight</t>
  </si>
  <si>
    <t>7A4C1</t>
  </si>
  <si>
    <t>University Hospital Llandough</t>
  </si>
  <si>
    <t>RAPNM</t>
  </si>
  <si>
    <t>North Middlesex University Hospital</t>
  </si>
  <si>
    <t>RA430</t>
  </si>
  <si>
    <t>Yeovil District Hospital</t>
  </si>
  <si>
    <t>RXN02</t>
  </si>
  <si>
    <t>Royal Preston Hospital</t>
  </si>
  <si>
    <t>RL403</t>
  </si>
  <si>
    <t>New Cross Hospital</t>
  </si>
  <si>
    <t>RD816</t>
  </si>
  <si>
    <t xml:space="preserve">Milton Keynes University Hospital </t>
  </si>
  <si>
    <t>RC971</t>
  </si>
  <si>
    <t xml:space="preserve">Luton &amp; Dunstable University Hospital </t>
  </si>
  <si>
    <t>7A5B3</t>
  </si>
  <si>
    <t>Prince Charles Hospital</t>
  </si>
  <si>
    <t>RCX70</t>
  </si>
  <si>
    <t>The Queen Elizabeth Hospital</t>
  </si>
  <si>
    <t>RF4QH</t>
  </si>
  <si>
    <t>RTXBU</t>
  </si>
  <si>
    <t>Furness General Hospital</t>
  </si>
  <si>
    <t>RXK02</t>
  </si>
  <si>
    <t>Birmingham City Hospital</t>
  </si>
  <si>
    <t>RNS01</t>
  </si>
  <si>
    <t>Northampton General Hospital</t>
  </si>
  <si>
    <t>RJ611</t>
  </si>
  <si>
    <t>Croydon University Hospital</t>
  </si>
  <si>
    <t>RWEAA</t>
  </si>
  <si>
    <t>Leicester Royal Infirmary</t>
  </si>
  <si>
    <t>R0D01</t>
  </si>
  <si>
    <t>Poole Hospital</t>
  </si>
  <si>
    <t>RJZ30</t>
  </si>
  <si>
    <t>Princess Royal University Hospital</t>
  </si>
  <si>
    <t>RXK01</t>
  </si>
  <si>
    <t>Sandwell General Hospital</t>
  </si>
  <si>
    <t>RBL14</t>
  </si>
  <si>
    <t>Arrowe Park Hospital</t>
  </si>
  <si>
    <t>R1HKH</t>
  </si>
  <si>
    <t>Whipps Cross University Hospital</t>
  </si>
  <si>
    <t>RH801</t>
  </si>
  <si>
    <t>Royal Devon and Exeter Hospital</t>
  </si>
  <si>
    <t>RWDDA</t>
  </si>
  <si>
    <t>Lincoln County Hospital</t>
  </si>
  <si>
    <t>REMRQ</t>
  </si>
  <si>
    <t>The Royal Liverpool University Hospital</t>
  </si>
  <si>
    <t>RWA01</t>
  </si>
  <si>
    <t>Hull Royal Infirmary</t>
  </si>
  <si>
    <t>7A1A4</t>
  </si>
  <si>
    <t>Wrexham Maelor Hospital</t>
  </si>
  <si>
    <t>RD130</t>
  </si>
  <si>
    <t>Royal United Hospital</t>
  </si>
  <si>
    <t>7A2BL</t>
  </si>
  <si>
    <t>Withybush General Hospital</t>
  </si>
  <si>
    <t>RC979</t>
  </si>
  <si>
    <t>Bedford Hospital</t>
  </si>
  <si>
    <t>7A3B7</t>
  </si>
  <si>
    <t>Princess of Wales Hospital</t>
  </si>
  <si>
    <t>RCF22</t>
  </si>
  <si>
    <t>Airedale General Hospital</t>
  </si>
  <si>
    <t>RTX02</t>
  </si>
  <si>
    <t xml:space="preserve">Royal Lancaster Infirmary </t>
  </si>
  <si>
    <t>RW5DA</t>
  </si>
  <si>
    <t xml:space="preserve">Chorley and South Ribble Hospital </t>
  </si>
  <si>
    <t>RWJ09</t>
  </si>
  <si>
    <t>Stepping Hill Hospital</t>
  </si>
  <si>
    <t>RNQ51</t>
  </si>
  <si>
    <t>Kettering General Hospital</t>
  </si>
  <si>
    <t>RYR16</t>
  </si>
  <si>
    <t>St Richard's Hospital</t>
  </si>
  <si>
    <t>RJE95</t>
  </si>
  <si>
    <t>Aintree University Hospital</t>
  </si>
  <si>
    <t>RAJ01</t>
  </si>
  <si>
    <t>Southend Hospital</t>
  </si>
  <si>
    <t>RVV09</t>
  </si>
  <si>
    <t>Queen Elizabeth The Queen Mother Hospital</t>
  </si>
  <si>
    <t>7A6AM</t>
  </si>
  <si>
    <t>Nevil Hall Hospital</t>
  </si>
  <si>
    <t>RH5A8</t>
  </si>
  <si>
    <t>Musgrove Park Hospital</t>
  </si>
  <si>
    <t>RJ701</t>
  </si>
  <si>
    <t>St George's Hospital</t>
  </si>
  <si>
    <t>RMC01</t>
  </si>
  <si>
    <t>Royal Bolton Hospital</t>
  </si>
  <si>
    <t>RRK97</t>
  </si>
  <si>
    <t>Heartlands Hospital</t>
  </si>
  <si>
    <t>RWFTW</t>
  </si>
  <si>
    <t>Tunbridge Wells Hospital</t>
  </si>
  <si>
    <t>RWY01</t>
  </si>
  <si>
    <t xml:space="preserve">Huddersfield Royal Infirmary </t>
  </si>
  <si>
    <t>7A2AJ</t>
  </si>
  <si>
    <t>Bronglais General Hospital</t>
  </si>
  <si>
    <t>RNN62</t>
  </si>
  <si>
    <t>Cumberland Infirmary</t>
  </si>
  <si>
    <t>RTGFG</t>
  </si>
  <si>
    <t>Royal Derby Hospital</t>
  </si>
  <si>
    <t>RWP01</t>
  </si>
  <si>
    <t>Alexandra Hospital</t>
  </si>
  <si>
    <t>RVV01</t>
  </si>
  <si>
    <t>William Harvey Hospital</t>
  </si>
  <si>
    <t>RGR50</t>
  </si>
  <si>
    <t>West Suffolk Hospital</t>
  </si>
  <si>
    <t>RDEP3</t>
  </si>
  <si>
    <t>Broomfield Hospital</t>
  </si>
  <si>
    <t>RJL30</t>
  </si>
  <si>
    <t>Diana Princess of Wales Hospital</t>
  </si>
  <si>
    <t>RWY02</t>
  </si>
  <si>
    <t>Calderdale Royal Hospital</t>
  </si>
  <si>
    <t>RAJ12</t>
  </si>
  <si>
    <t>Basildon University Hospital</t>
  </si>
  <si>
    <t>RXR20</t>
  </si>
  <si>
    <t xml:space="preserve">Royal Blackburn Hospital </t>
  </si>
  <si>
    <t>RJL32</t>
  </si>
  <si>
    <t>Scunthorpe General Hospital</t>
  </si>
  <si>
    <t>RKB01</t>
  </si>
  <si>
    <t>University Hospital Coventry</t>
  </si>
  <si>
    <t>RWP50</t>
  </si>
  <si>
    <t>Worcestershire Royal Hospital</t>
  </si>
  <si>
    <t>REF12</t>
  </si>
  <si>
    <t>Royal Cornwall Hospital</t>
  </si>
  <si>
    <t>R0D02</t>
  </si>
  <si>
    <t>Royal Bournemouth Hospital</t>
  </si>
  <si>
    <t>RMP01</t>
  </si>
  <si>
    <t>Tameside General Hospital</t>
  </si>
  <si>
    <t>Within 24 hours*</t>
  </si>
  <si>
    <t>More than 24 hours*</t>
  </si>
  <si>
    <t>No assessment*</t>
  </si>
  <si>
    <t>Round 5 combined yes %</t>
  </si>
  <si>
    <t>Round 4 yes %</t>
  </si>
  <si>
    <t>*Numbers are pain excluding 'Not assessed for recorded reasons' answers</t>
  </si>
  <si>
    <t>Queen's Hospital</t>
  </si>
  <si>
    <t>No pain reassessment</t>
  </si>
  <si>
    <t>North Devon District Hospital</t>
  </si>
  <si>
    <t>The Great Western Hospital</t>
  </si>
  <si>
    <t>The Royal Victoria Infirmary</t>
  </si>
  <si>
    <t>Royal Lancaster Infirmary</t>
  </si>
  <si>
    <t>Royal Blackburn Hospital</t>
  </si>
  <si>
    <t>Northumbria Specialist Emergency Care Hospital</t>
  </si>
  <si>
    <t>Milton Keynes University Hospital</t>
  </si>
  <si>
    <t>Luton &amp; Dunstable University Hospital</t>
  </si>
  <si>
    <t>Ealing Hospital</t>
  </si>
  <si>
    <t>Harrogate District Hospital</t>
  </si>
  <si>
    <t>St Mary's Hospital</t>
  </si>
  <si>
    <t>Chorley and South Ribble Hospital</t>
  </si>
  <si>
    <t>Huddersfield Royal Infirmary</t>
  </si>
  <si>
    <t>Homerton University Hospital</t>
  </si>
  <si>
    <t>Russells Hall Hospital</t>
  </si>
  <si>
    <t>Dorset County Hospital</t>
  </si>
  <si>
    <t>No discharge planning</t>
  </si>
  <si>
    <t>Round 5 within 24 hours %</t>
  </si>
  <si>
    <t>Round 4 within 24 hours %</t>
  </si>
  <si>
    <t>Percentages may be less than 100% as this excludes answers of 'Unknown/Not documented'.</t>
  </si>
  <si>
    <t>Selected sample size (Part 3)</t>
  </si>
  <si>
    <t>Minumum</t>
  </si>
  <si>
    <t>Median</t>
  </si>
  <si>
    <t>Sample Size</t>
  </si>
  <si>
    <t>Round 5 Overall Care Rating</t>
  </si>
  <si>
    <t>R4 Overall Care Rating</t>
  </si>
  <si>
    <t>Round 5 Overall Care Ranking</t>
  </si>
  <si>
    <t>Round 5 National Average</t>
  </si>
  <si>
    <t>Round 4 National Average</t>
  </si>
  <si>
    <t>RXPCP</t>
  </si>
  <si>
    <t>University Hospital of North Durham</t>
  </si>
  <si>
    <t>RQM01</t>
  </si>
  <si>
    <t>Chelsea and Westminster Hospital</t>
  </si>
  <si>
    <t>RM316</t>
  </si>
  <si>
    <t>Rochdale Infirmary</t>
  </si>
  <si>
    <t>REMAH</t>
  </si>
  <si>
    <t>Broadgreen Hospital</t>
  </si>
  <si>
    <t>Identifiers</t>
  </si>
  <si>
    <t>R5 Communication Rating</t>
  </si>
  <si>
    <t>R4 Communication Rating</t>
  </si>
  <si>
    <t>R5 Communication Ranking</t>
  </si>
  <si>
    <t>Hospital Codes</t>
  </si>
  <si>
    <t>Round 5 Overall Rating</t>
  </si>
  <si>
    <t>Count</t>
  </si>
  <si>
    <t>R4 Overall scores</t>
  </si>
  <si>
    <t>Round 5</t>
  </si>
  <si>
    <t>Round 4</t>
  </si>
  <si>
    <t>0-29</t>
  </si>
  <si>
    <t>30-39</t>
  </si>
  <si>
    <t>40-49</t>
  </si>
  <si>
    <t>50-59</t>
  </si>
  <si>
    <t>60-69</t>
  </si>
  <si>
    <t>70-79</t>
  </si>
  <si>
    <t>80-89</t>
  </si>
  <si>
    <t>90-99</t>
  </si>
  <si>
    <t>Hospital Sites R5</t>
  </si>
  <si>
    <t>Hospital Numbers</t>
  </si>
  <si>
    <t>Percentage R5</t>
  </si>
  <si>
    <t>R5 Count</t>
  </si>
  <si>
    <t>Percentage R4</t>
  </si>
  <si>
    <t>R4 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</si>
</sst>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7" x14ac:knownFonts="1">
    <font>
      <sz val="11"/>
      <color theme="1"/>
      <name val="Calibri"/>
      <family val="2"/>
      <scheme val="minor"/>
    </font>
    <font>
      <sz val="11"/>
      <color theme="1"/>
      <name val="Calibri"/>
      <family val="2"/>
      <scheme val="minor"/>
    </font>
    <font>
      <sz val="11"/>
      <color rgb="FF000000"/>
      <name val="Calibri"/>
      <family val="2"/>
    </font>
    <font>
      <sz val="10"/>
      <name val="Arial"/>
      <family val="2"/>
    </font>
    <font>
      <sz val="8"/>
      <name val="Calibri"/>
      <family val="2"/>
      <scheme val="minor"/>
    </font>
    <font>
      <sz val="11"/>
      <color theme="1"/>
      <name val="Montserrat"/>
    </font>
    <font>
      <sz val="11"/>
      <color rgb="FF000000"/>
      <name val="Montserrat"/>
    </font>
    <font>
      <b/>
      <sz val="11"/>
      <color rgb="FF000000"/>
      <name val="Montserrat"/>
    </font>
    <font>
      <b/>
      <u/>
      <sz val="11"/>
      <color rgb="FF000000"/>
      <name val="Montserrat"/>
    </font>
    <font>
      <b/>
      <sz val="11"/>
      <color theme="1"/>
      <name val="Montserrat"/>
    </font>
    <font>
      <sz val="11"/>
      <color rgb="FFFF0000"/>
      <name val="Montserrat"/>
    </font>
    <font>
      <sz val="11"/>
      <color indexed="8"/>
      <name val="Montserrat"/>
    </font>
    <font>
      <b/>
      <sz val="16"/>
      <color theme="1"/>
      <name val="Montserrat"/>
    </font>
    <font>
      <sz val="11"/>
      <color theme="0"/>
      <name val="Montserrat"/>
    </font>
    <font>
      <b/>
      <sz val="12"/>
      <color rgb="FF000000"/>
      <name val="Montserrat"/>
    </font>
    <font>
      <b/>
      <u/>
      <sz val="18"/>
      <color theme="1"/>
      <name val="Montserrat"/>
    </font>
    <font>
      <u/>
      <sz val="11"/>
      <color theme="10"/>
      <name val="Calibri"/>
      <family val="2"/>
      <scheme val="minor"/>
    </font>
  </fonts>
  <fills count="5">
    <fill>
      <patternFill patternType="none"/>
    </fill>
    <fill>
      <patternFill patternType="gray125"/>
    </fill>
    <fill>
      <patternFill patternType="solid">
        <fgColor theme="8" tint="-0.499984740745262"/>
        <bgColor indexed="64"/>
      </patternFill>
    </fill>
    <fill>
      <patternFill patternType="solid">
        <fgColor theme="8" tint="-0.499984740745262"/>
        <bgColor rgb="FF000000"/>
      </patternFill>
    </fill>
    <fill>
      <patternFill patternType="solid">
        <fgColor rgb="FF7030A0"/>
        <bgColor indexed="64"/>
      </patternFill>
    </fill>
  </fills>
  <borders count="13">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9" fontId="1" fillId="0" borderId="0" applyFont="0" applyFill="0" applyBorder="0" applyAlignment="0" applyProtection="0"/>
    <xf numFmtId="0" fontId="1" fillId="0" borderId="0"/>
    <xf numFmtId="0" fontId="2" fillId="0" borderId="0"/>
    <xf numFmtId="0" fontId="3" fillId="0" borderId="0"/>
    <xf numFmtId="9" fontId="2" fillId="0" borderId="0" applyFont="0" applyFill="0" applyBorder="0" applyAlignment="0" applyProtection="0"/>
    <xf numFmtId="0" fontId="16" fillId="0" borderId="0" applyNumberFormat="0" applyFill="0" applyBorder="0" applyAlignment="0" applyProtection="0"/>
  </cellStyleXfs>
  <cellXfs count="104">
    <xf numFmtId="0" fontId="0" fillId="0" borderId="0" xfId="0"/>
    <xf numFmtId="0" fontId="5" fillId="0" borderId="0" xfId="0" applyFont="1" applyAlignment="1">
      <alignment vertical="center"/>
    </xf>
    <xf numFmtId="0" fontId="5" fillId="0" borderId="0" xfId="0" applyFont="1"/>
    <xf numFmtId="0" fontId="5" fillId="0" borderId="0" xfId="0" applyFont="1" applyAlignment="1">
      <alignment wrapText="1"/>
    </xf>
    <xf numFmtId="164" fontId="5" fillId="0" borderId="0" xfId="1" applyNumberFormat="1" applyFont="1"/>
    <xf numFmtId="0" fontId="6" fillId="0" borderId="0" xfId="0" applyFont="1"/>
    <xf numFmtId="0" fontId="10" fillId="0" borderId="0" xfId="0" applyFont="1"/>
    <xf numFmtId="0" fontId="5" fillId="0" borderId="0" xfId="1" applyNumberFormat="1" applyFont="1" applyBorder="1"/>
    <xf numFmtId="0" fontId="5" fillId="0" borderId="2" xfId="0" applyFont="1" applyBorder="1"/>
    <xf numFmtId="0" fontId="5" fillId="0" borderId="0" xfId="2" applyFont="1"/>
    <xf numFmtId="0" fontId="5" fillId="0" borderId="0" xfId="2" applyFont="1" applyAlignment="1">
      <alignment horizontal="center" wrapText="1"/>
    </xf>
    <xf numFmtId="10" fontId="5" fillId="0" borderId="0" xfId="5" applyNumberFormat="1" applyFont="1"/>
    <xf numFmtId="0" fontId="6" fillId="0" borderId="0" xfId="0" applyFont="1" applyAlignment="1">
      <alignment horizontal="left"/>
    </xf>
    <xf numFmtId="0" fontId="5" fillId="0" borderId="0" xfId="0" applyFont="1" applyAlignment="1">
      <alignment horizontal="left"/>
    </xf>
    <xf numFmtId="9" fontId="6" fillId="0" borderId="0" xfId="0" applyNumberFormat="1" applyFont="1" applyAlignment="1">
      <alignment horizontal="center"/>
    </xf>
    <xf numFmtId="0" fontId="6" fillId="0" borderId="0" xfId="0" applyFont="1" applyAlignment="1">
      <alignment horizontal="center"/>
    </xf>
    <xf numFmtId="0" fontId="5" fillId="0" borderId="0" xfId="0" applyFont="1" applyAlignment="1">
      <alignment horizont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9" fontId="6" fillId="0" borderId="0" xfId="0" applyNumberFormat="1" applyFont="1" applyAlignment="1">
      <alignment horizontal="center" vertical="center"/>
    </xf>
    <xf numFmtId="9" fontId="5" fillId="0" borderId="0" xfId="0" applyNumberFormat="1" applyFont="1" applyAlignment="1">
      <alignment horizontal="center" vertical="center"/>
    </xf>
    <xf numFmtId="0" fontId="5" fillId="0" borderId="0" xfId="0" applyFont="1" applyAlignment="1">
      <alignment horizontal="center" vertical="center"/>
    </xf>
    <xf numFmtId="0" fontId="7" fillId="2" borderId="0" xfId="0" applyFont="1" applyFill="1" applyAlignment="1">
      <alignment horizontal="center" vertical="center" wrapText="1"/>
    </xf>
    <xf numFmtId="0" fontId="6" fillId="2" borderId="0" xfId="0" applyFont="1" applyFill="1"/>
    <xf numFmtId="0" fontId="5" fillId="2" borderId="0" xfId="0" applyFont="1" applyFill="1"/>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6" fillId="2" borderId="0" xfId="0" applyFont="1" applyFill="1" applyAlignment="1">
      <alignment horizontal="center"/>
    </xf>
    <xf numFmtId="10" fontId="6" fillId="0" borderId="0" xfId="0" applyNumberFormat="1" applyFont="1" applyAlignment="1">
      <alignment horizontal="center"/>
    </xf>
    <xf numFmtId="0" fontId="5" fillId="2" borderId="0" xfId="0" applyFont="1" applyFill="1" applyAlignment="1">
      <alignment horizontal="center"/>
    </xf>
    <xf numFmtId="10" fontId="5" fillId="0" borderId="0" xfId="0" applyNumberFormat="1" applyFont="1" applyAlignment="1">
      <alignment horizontal="center"/>
    </xf>
    <xf numFmtId="164" fontId="5" fillId="0" borderId="0" xfId="1" applyNumberFormat="1" applyFont="1" applyAlignment="1">
      <alignment horizontal="center"/>
    </xf>
    <xf numFmtId="164" fontId="5" fillId="0" borderId="0" xfId="0" applyNumberFormat="1" applyFont="1" applyAlignment="1">
      <alignment horizontal="center"/>
    </xf>
    <xf numFmtId="164" fontId="9" fillId="0" borderId="1" xfId="1" applyNumberFormat="1" applyFont="1" applyBorder="1" applyAlignment="1">
      <alignment horizontal="center" vertical="center" wrapText="1"/>
    </xf>
    <xf numFmtId="164" fontId="5" fillId="0" borderId="0" xfId="1" applyNumberFormat="1" applyFont="1" applyAlignment="1">
      <alignment horizontal="center" vertical="center"/>
    </xf>
    <xf numFmtId="164" fontId="5" fillId="0" borderId="0" xfId="1" applyNumberFormat="1" applyFont="1" applyFill="1" applyAlignment="1">
      <alignment horizontal="center" vertical="center"/>
    </xf>
    <xf numFmtId="0" fontId="9" fillId="2" borderId="1" xfId="0" applyFont="1" applyFill="1" applyBorder="1" applyAlignment="1">
      <alignment wrapText="1"/>
    </xf>
    <xf numFmtId="0" fontId="7" fillId="3" borderId="1" xfId="0" applyFont="1" applyFill="1" applyBorder="1" applyAlignment="1">
      <alignment horizontal="center" vertical="center" wrapText="1"/>
    </xf>
    <xf numFmtId="0" fontId="5" fillId="0" borderId="0" xfId="1" applyNumberFormat="1" applyFont="1" applyAlignment="1">
      <alignment horizontal="center"/>
    </xf>
    <xf numFmtId="9" fontId="5" fillId="0" borderId="0" xfId="1" applyFont="1" applyAlignment="1">
      <alignment horizontal="center"/>
    </xf>
    <xf numFmtId="164" fontId="6" fillId="0" borderId="0" xfId="0" applyNumberFormat="1" applyFont="1" applyAlignment="1">
      <alignment horizontal="center"/>
    </xf>
    <xf numFmtId="0" fontId="9" fillId="2" borderId="1" xfId="0" applyFont="1" applyFill="1" applyBorder="1" applyAlignment="1">
      <alignment horizontal="center" vertical="center" wrapText="1"/>
    </xf>
    <xf numFmtId="10" fontId="6" fillId="0" borderId="0" xfId="0" applyNumberFormat="1" applyFont="1"/>
    <xf numFmtId="9" fontId="5" fillId="0" borderId="0" xfId="1" applyFont="1" applyBorder="1" applyAlignment="1">
      <alignment horizontal="center"/>
    </xf>
    <xf numFmtId="164" fontId="5" fillId="0" borderId="0" xfId="1" applyNumberFormat="1" applyFont="1" applyBorder="1" applyAlignment="1">
      <alignment horizontal="center"/>
    </xf>
    <xf numFmtId="0" fontId="7" fillId="0" borderId="1" xfId="3" applyFont="1" applyBorder="1" applyAlignment="1">
      <alignment horizontal="center" vertical="center" wrapText="1"/>
    </xf>
    <xf numFmtId="0" fontId="11" fillId="0" borderId="0" xfId="4" applyFont="1" applyAlignment="1">
      <alignment horizontal="center" vertical="center" wrapText="1"/>
    </xf>
    <xf numFmtId="0" fontId="6" fillId="0" borderId="0" xfId="3" applyFont="1" applyAlignment="1">
      <alignment horizontal="center" vertical="center" wrapText="1"/>
    </xf>
    <xf numFmtId="164" fontId="6" fillId="0" borderId="0" xfId="3" applyNumberFormat="1" applyFont="1" applyAlignment="1">
      <alignment horizontal="center" vertical="center" wrapText="1"/>
    </xf>
    <xf numFmtId="0" fontId="5" fillId="0" borderId="0" xfId="5" applyNumberFormat="1" applyFont="1" applyAlignment="1">
      <alignment horizontal="center" vertical="center" wrapText="1"/>
    </xf>
    <xf numFmtId="9" fontId="5" fillId="0" borderId="0" xfId="5" applyFont="1" applyAlignment="1">
      <alignment horizontal="center" vertical="center" wrapText="1"/>
    </xf>
    <xf numFmtId="164" fontId="5" fillId="0" borderId="0" xfId="5" applyNumberFormat="1" applyFont="1" applyAlignment="1">
      <alignment horizontal="center" vertical="center" wrapText="1"/>
    </xf>
    <xf numFmtId="164" fontId="5" fillId="0" borderId="0" xfId="5" applyNumberFormat="1" applyFont="1" applyFill="1" applyAlignment="1">
      <alignment horizontal="center" vertical="center" wrapText="1"/>
    </xf>
    <xf numFmtId="9" fontId="5" fillId="0" borderId="0" xfId="5" applyFont="1" applyFill="1" applyAlignment="1">
      <alignment horizontal="center" vertical="center" wrapText="1"/>
    </xf>
    <xf numFmtId="0" fontId="5" fillId="0" borderId="9" xfId="0" applyFont="1" applyBorder="1"/>
    <xf numFmtId="164" fontId="5" fillId="0" borderId="4" xfId="0" applyNumberFormat="1" applyFont="1" applyBorder="1" applyAlignment="1">
      <alignment horizontal="center" vertical="center"/>
    </xf>
    <xf numFmtId="164" fontId="5" fillId="0" borderId="4" xfId="1" applyNumberFormat="1" applyFont="1" applyBorder="1" applyAlignment="1">
      <alignment horizontal="center" vertical="center"/>
    </xf>
    <xf numFmtId="0" fontId="5" fillId="0" borderId="4" xfId="0" applyFont="1" applyBorder="1" applyAlignment="1">
      <alignment horizontal="center" vertical="center"/>
    </xf>
    <xf numFmtId="9" fontId="5" fillId="0" borderId="4" xfId="0" applyNumberFormat="1" applyFont="1" applyBorder="1" applyAlignment="1">
      <alignment horizontal="center" vertical="center"/>
    </xf>
    <xf numFmtId="0" fontId="5" fillId="0" borderId="3" xfId="0" applyFont="1" applyBorder="1"/>
    <xf numFmtId="9" fontId="5" fillId="0" borderId="5" xfId="0" applyNumberFormat="1" applyFont="1" applyBorder="1" applyAlignment="1">
      <alignment horizontal="center" vertical="center"/>
    </xf>
    <xf numFmtId="0" fontId="9" fillId="0" borderId="8" xfId="0" applyFont="1" applyBorder="1" applyAlignment="1">
      <alignment horizontal="center" vertical="center"/>
    </xf>
    <xf numFmtId="0" fontId="9" fillId="0" borderId="8" xfId="0" applyFont="1" applyBorder="1" applyAlignment="1">
      <alignment horizontal="center" vertical="center" wrapText="1"/>
    </xf>
    <xf numFmtId="0" fontId="9" fillId="0" borderId="7" xfId="0" applyFont="1" applyBorder="1"/>
    <xf numFmtId="0" fontId="9" fillId="0" borderId="6" xfId="0" applyFont="1" applyBorder="1"/>
    <xf numFmtId="0" fontId="6" fillId="0" borderId="0" xfId="0" applyFont="1" applyAlignment="1">
      <alignment horizontal="center" vertical="center"/>
    </xf>
    <xf numFmtId="9" fontId="6" fillId="0" borderId="2" xfId="0" applyNumberFormat="1" applyFont="1" applyBorder="1" applyAlignment="1">
      <alignment horizontal="center" vertical="center"/>
    </xf>
    <xf numFmtId="9" fontId="5" fillId="0" borderId="0" xfId="2" applyNumberFormat="1" applyFont="1" applyAlignment="1">
      <alignment horizontal="center" vertical="center"/>
    </xf>
    <xf numFmtId="0" fontId="6" fillId="0" borderId="2" xfId="0" applyFont="1" applyBorder="1" applyAlignment="1">
      <alignment horizontal="center" vertical="center"/>
    </xf>
    <xf numFmtId="0" fontId="5" fillId="0" borderId="2" xfId="0" applyFont="1" applyBorder="1" applyAlignment="1">
      <alignment horizontal="center" vertical="center"/>
    </xf>
    <xf numFmtId="164" fontId="5" fillId="0" borderId="10" xfId="1" applyNumberFormat="1" applyFont="1" applyBorder="1" applyAlignment="1">
      <alignment horizontal="center" vertical="center"/>
    </xf>
    <xf numFmtId="164" fontId="5" fillId="0" borderId="11" xfId="1" applyNumberFormat="1" applyFont="1" applyBorder="1" applyAlignment="1">
      <alignment horizontal="center" vertical="center"/>
    </xf>
    <xf numFmtId="0" fontId="5" fillId="0" borderId="11" xfId="0" applyFont="1" applyBorder="1" applyAlignment="1">
      <alignment horizontal="center" vertical="center"/>
    </xf>
    <xf numFmtId="9" fontId="5" fillId="0" borderId="11" xfId="0" applyNumberFormat="1" applyFont="1" applyBorder="1" applyAlignment="1">
      <alignment horizontal="center" vertical="center"/>
    </xf>
    <xf numFmtId="164" fontId="5" fillId="0" borderId="12" xfId="0" applyNumberFormat="1" applyFont="1" applyBorder="1" applyAlignment="1">
      <alignment horizontal="center" vertical="center"/>
    </xf>
    <xf numFmtId="9" fontId="5" fillId="0" borderId="10" xfId="0" applyNumberFormat="1" applyFont="1" applyBorder="1" applyAlignment="1">
      <alignment horizontal="center" vertical="center"/>
    </xf>
    <xf numFmtId="9" fontId="5" fillId="0" borderId="12"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5" fillId="0" borderId="11" xfId="0" applyNumberFormat="1" applyFont="1" applyBorder="1" applyAlignment="1">
      <alignment horizontal="center" vertical="center"/>
    </xf>
    <xf numFmtId="9" fontId="5" fillId="0" borderId="12" xfId="1" applyFont="1" applyBorder="1" applyAlignment="1">
      <alignment horizontal="center" vertical="center"/>
    </xf>
    <xf numFmtId="0" fontId="13" fillId="4" borderId="0" xfId="0" applyFont="1" applyFill="1" applyAlignment="1">
      <alignment horizontal="left"/>
    </xf>
    <xf numFmtId="0" fontId="13" fillId="4" borderId="0" xfId="0" applyFont="1" applyFill="1"/>
    <xf numFmtId="0" fontId="13" fillId="4" borderId="0" xfId="0" applyFont="1" applyFill="1" applyAlignment="1">
      <alignment horizontal="center"/>
    </xf>
    <xf numFmtId="164" fontId="13" fillId="4" borderId="0" xfId="0" applyNumberFormat="1" applyFont="1" applyFill="1" applyAlignment="1">
      <alignment horizontal="center"/>
    </xf>
    <xf numFmtId="164" fontId="13" fillId="4" borderId="0" xfId="1" applyNumberFormat="1" applyFont="1" applyFill="1" applyAlignment="1">
      <alignment horizontal="center"/>
    </xf>
    <xf numFmtId="9" fontId="13" fillId="4" borderId="0" xfId="0" applyNumberFormat="1" applyFont="1" applyFill="1" applyAlignment="1">
      <alignment horizontal="center"/>
    </xf>
    <xf numFmtId="164" fontId="13" fillId="4" borderId="0" xfId="0" applyNumberFormat="1" applyFont="1" applyFill="1" applyAlignment="1">
      <alignment horizontal="center" vertical="center"/>
    </xf>
    <xf numFmtId="164" fontId="13" fillId="4" borderId="0" xfId="1" applyNumberFormat="1" applyFont="1" applyFill="1" applyAlignment="1">
      <alignment horizontal="center" vertical="center"/>
    </xf>
    <xf numFmtId="0" fontId="14" fillId="0" borderId="0" xfId="0" applyFont="1" applyAlignment="1">
      <alignment vertical="center" wrapText="1"/>
    </xf>
    <xf numFmtId="0" fontId="15" fillId="0" borderId="0" xfId="0" applyFont="1" applyAlignment="1">
      <alignment wrapText="1"/>
    </xf>
    <xf numFmtId="0" fontId="16" fillId="0" borderId="0" xfId="6" applyAlignment="1">
      <alignment wrapText="1"/>
    </xf>
    <xf numFmtId="0" fontId="5" fillId="0" borderId="0" xfId="2" applyFont="1" applyAlignment="1">
      <alignment horizontal="left"/>
    </xf>
    <xf numFmtId="165" fontId="5" fillId="0" borderId="0" xfId="0" applyNumberFormat="1" applyFont="1"/>
    <xf numFmtId="0" fontId="7" fillId="0" borderId="0" xfId="3" applyFont="1" applyAlignment="1">
      <alignment horizontal="center" vertical="center" wrapText="1"/>
    </xf>
    <xf numFmtId="0" fontId="5" fillId="0" borderId="0" xfId="5" applyNumberFormat="1" applyFont="1" applyBorder="1" applyAlignment="1">
      <alignment horizontal="center" vertical="center" wrapText="1"/>
    </xf>
    <xf numFmtId="9" fontId="5" fillId="0" borderId="0" xfId="5" applyFont="1" applyBorder="1" applyAlignment="1">
      <alignment horizontal="center" vertical="center" wrapText="1"/>
    </xf>
    <xf numFmtId="0" fontId="6" fillId="0" borderId="0" xfId="3" applyFont="1"/>
    <xf numFmtId="9" fontId="5" fillId="0" borderId="0" xfId="0" applyNumberFormat="1" applyFont="1" applyAlignment="1">
      <alignment horizontal="center"/>
    </xf>
    <xf numFmtId="0" fontId="13" fillId="2" borderId="0" xfId="0" applyFont="1" applyFill="1"/>
    <xf numFmtId="0" fontId="6" fillId="0" borderId="0" xfId="0" applyFont="1" applyAlignment="1">
      <alignment horizontal="left" vertical="top" wrapText="1"/>
    </xf>
    <xf numFmtId="0" fontId="12" fillId="0" borderId="1" xfId="0" applyFont="1" applyBorder="1" applyAlignment="1">
      <alignment horizontal="center"/>
    </xf>
  </cellXfs>
  <cellStyles count="7">
    <cellStyle name="Hyperlink" xfId="6" builtinId="8"/>
    <cellStyle name="Normal" xfId="0" builtinId="0"/>
    <cellStyle name="Normal 2" xfId="3" xr:uid="{AC74A485-5E4F-48B5-B1AA-ADBD2C84A12E}"/>
    <cellStyle name="Normal 3" xfId="2" xr:uid="{CF8FC1F3-92AD-4F3B-A2BC-112775C73692}"/>
    <cellStyle name="Normal_Sheet1" xfId="4" xr:uid="{571441C1-768D-49DE-B3B0-09E0DE45672D}"/>
    <cellStyle name="Percent" xfId="1" builtinId="5"/>
    <cellStyle name="Percent 2" xfId="5" xr:uid="{AE7DC16A-F3E9-4C6E-883C-9A2F23E2FF4A}"/>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9B3FF"/>
      <color rgb="FF9999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GB"/>
              <a:t>Round 5 delirium screen within 24 hours (n=166)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barChart>
        <c:barDir val="col"/>
        <c:grouping val="stacked"/>
        <c:varyColors val="0"/>
        <c:ser>
          <c:idx val="0"/>
          <c:order val="0"/>
          <c:tx>
            <c:strRef>
              <c:f>'Delirium Screening'!$E$1</c:f>
              <c:strCache>
                <c:ptCount val="1"/>
                <c:pt idx="0">
                  <c:v>Within 24 hours</c:v>
                </c:pt>
              </c:strCache>
            </c:strRef>
          </c:tx>
          <c:spPr>
            <a:solidFill>
              <a:schemeClr val="accent1"/>
            </a:solidFill>
            <a:ln>
              <a:noFill/>
            </a:ln>
            <a:effectLst/>
          </c:spPr>
          <c:invertIfNegative val="0"/>
          <c:dPt>
            <c:idx val="97"/>
            <c:invertIfNegative val="0"/>
            <c:bubble3D val="0"/>
            <c:spPr>
              <a:solidFill>
                <a:srgbClr val="7030A0"/>
              </a:solidFill>
              <a:ln>
                <a:solidFill>
                  <a:srgbClr val="7030A0"/>
                </a:solidFill>
              </a:ln>
              <a:effectLst/>
            </c:spPr>
            <c:extLst>
              <c:ext xmlns:c16="http://schemas.microsoft.com/office/drawing/2014/chart" uri="{C3380CC4-5D6E-409C-BE32-E72D297353CC}">
                <c16:uniqueId val="{00000001-0F57-4D99-9DDF-3BC17EAD176F}"/>
              </c:ext>
            </c:extLst>
          </c:dPt>
          <c:cat>
            <c:strRef>
              <c:f>'Delirium Screening'!$A$2:$A$168</c:f>
              <c:strCache>
                <c:ptCount val="167"/>
                <c:pt idx="0">
                  <c:v>13</c:v>
                </c:pt>
                <c:pt idx="1">
                  <c:v>17</c:v>
                </c:pt>
                <c:pt idx="2">
                  <c:v>33</c:v>
                </c:pt>
                <c:pt idx="3">
                  <c:v>47</c:v>
                </c:pt>
                <c:pt idx="4">
                  <c:v>63</c:v>
                </c:pt>
                <c:pt idx="5">
                  <c:v>68</c:v>
                </c:pt>
                <c:pt idx="6">
                  <c:v>97</c:v>
                </c:pt>
                <c:pt idx="7">
                  <c:v>110</c:v>
                </c:pt>
                <c:pt idx="8">
                  <c:v>120</c:v>
                </c:pt>
                <c:pt idx="9">
                  <c:v>125</c:v>
                </c:pt>
                <c:pt idx="10">
                  <c:v>130</c:v>
                </c:pt>
                <c:pt idx="11">
                  <c:v>144</c:v>
                </c:pt>
                <c:pt idx="12">
                  <c:v>149</c:v>
                </c:pt>
                <c:pt idx="13">
                  <c:v>85</c:v>
                </c:pt>
                <c:pt idx="14">
                  <c:v>23</c:v>
                </c:pt>
                <c:pt idx="15">
                  <c:v>96</c:v>
                </c:pt>
                <c:pt idx="16">
                  <c:v>15</c:v>
                </c:pt>
                <c:pt idx="17">
                  <c:v>14</c:v>
                </c:pt>
                <c:pt idx="18">
                  <c:v>18</c:v>
                </c:pt>
                <c:pt idx="19">
                  <c:v>104</c:v>
                </c:pt>
                <c:pt idx="20">
                  <c:v>131</c:v>
                </c:pt>
                <c:pt idx="21">
                  <c:v>54</c:v>
                </c:pt>
                <c:pt idx="22">
                  <c:v>65</c:v>
                </c:pt>
                <c:pt idx="23">
                  <c:v>72</c:v>
                </c:pt>
                <c:pt idx="24">
                  <c:v>111</c:v>
                </c:pt>
                <c:pt idx="25">
                  <c:v>112</c:v>
                </c:pt>
                <c:pt idx="26">
                  <c:v>53</c:v>
                </c:pt>
                <c:pt idx="27">
                  <c:v>116</c:v>
                </c:pt>
                <c:pt idx="28">
                  <c:v>124</c:v>
                </c:pt>
                <c:pt idx="29">
                  <c:v>135</c:v>
                </c:pt>
                <c:pt idx="30">
                  <c:v>164</c:v>
                </c:pt>
                <c:pt idx="31">
                  <c:v>108</c:v>
                </c:pt>
                <c:pt idx="32">
                  <c:v>123</c:v>
                </c:pt>
                <c:pt idx="33">
                  <c:v>38</c:v>
                </c:pt>
                <c:pt idx="34">
                  <c:v>57</c:v>
                </c:pt>
                <c:pt idx="35">
                  <c:v>83</c:v>
                </c:pt>
                <c:pt idx="36">
                  <c:v>30</c:v>
                </c:pt>
                <c:pt idx="37">
                  <c:v>98</c:v>
                </c:pt>
                <c:pt idx="38">
                  <c:v>58</c:v>
                </c:pt>
                <c:pt idx="39">
                  <c:v>106</c:v>
                </c:pt>
                <c:pt idx="40">
                  <c:v>91</c:v>
                </c:pt>
                <c:pt idx="41">
                  <c:v>60</c:v>
                </c:pt>
                <c:pt idx="42">
                  <c:v>140</c:v>
                </c:pt>
                <c:pt idx="43">
                  <c:v>105</c:v>
                </c:pt>
                <c:pt idx="44">
                  <c:v>16</c:v>
                </c:pt>
                <c:pt idx="45">
                  <c:v>34</c:v>
                </c:pt>
                <c:pt idx="46">
                  <c:v>74</c:v>
                </c:pt>
                <c:pt idx="47">
                  <c:v>82</c:v>
                </c:pt>
                <c:pt idx="48">
                  <c:v>153</c:v>
                </c:pt>
                <c:pt idx="49">
                  <c:v>157</c:v>
                </c:pt>
                <c:pt idx="50">
                  <c:v>44</c:v>
                </c:pt>
                <c:pt idx="51">
                  <c:v>127</c:v>
                </c:pt>
                <c:pt idx="52">
                  <c:v>73</c:v>
                </c:pt>
                <c:pt idx="53">
                  <c:v>145</c:v>
                </c:pt>
                <c:pt idx="54">
                  <c:v>132</c:v>
                </c:pt>
                <c:pt idx="55">
                  <c:v>90</c:v>
                </c:pt>
                <c:pt idx="56">
                  <c:v>48</c:v>
                </c:pt>
                <c:pt idx="57">
                  <c:v>87</c:v>
                </c:pt>
                <c:pt idx="58">
                  <c:v>142</c:v>
                </c:pt>
                <c:pt idx="59">
                  <c:v>29</c:v>
                </c:pt>
                <c:pt idx="60">
                  <c:v>92</c:v>
                </c:pt>
                <c:pt idx="61">
                  <c:v>126</c:v>
                </c:pt>
                <c:pt idx="62">
                  <c:v>136</c:v>
                </c:pt>
                <c:pt idx="63">
                  <c:v>89</c:v>
                </c:pt>
                <c:pt idx="64">
                  <c:v>69</c:v>
                </c:pt>
                <c:pt idx="65">
                  <c:v>152</c:v>
                </c:pt>
                <c:pt idx="66">
                  <c:v>64</c:v>
                </c:pt>
                <c:pt idx="67">
                  <c:v>7</c:v>
                </c:pt>
                <c:pt idx="68">
                  <c:v>80</c:v>
                </c:pt>
                <c:pt idx="69">
                  <c:v>55</c:v>
                </c:pt>
                <c:pt idx="70">
                  <c:v>1</c:v>
                </c:pt>
                <c:pt idx="71">
                  <c:v>166</c:v>
                </c:pt>
                <c:pt idx="72">
                  <c:v>78</c:v>
                </c:pt>
                <c:pt idx="73">
                  <c:v>101</c:v>
                </c:pt>
                <c:pt idx="74">
                  <c:v>107</c:v>
                </c:pt>
                <c:pt idx="75">
                  <c:v>37</c:v>
                </c:pt>
                <c:pt idx="76">
                  <c:v>24</c:v>
                </c:pt>
                <c:pt idx="77">
                  <c:v>88</c:v>
                </c:pt>
                <c:pt idx="78">
                  <c:v>12</c:v>
                </c:pt>
                <c:pt idx="79">
                  <c:v>121</c:v>
                </c:pt>
                <c:pt idx="80">
                  <c:v>154</c:v>
                </c:pt>
                <c:pt idx="81">
                  <c:v>109</c:v>
                </c:pt>
                <c:pt idx="82">
                  <c:v>51</c:v>
                </c:pt>
                <c:pt idx="83">
                  <c:v>9</c:v>
                </c:pt>
                <c:pt idx="84">
                  <c:v>67</c:v>
                </c:pt>
                <c:pt idx="85">
                  <c:v>45</c:v>
                </c:pt>
                <c:pt idx="86">
                  <c:v>119</c:v>
                </c:pt>
                <c:pt idx="87">
                  <c:v>39</c:v>
                </c:pt>
                <c:pt idx="88">
                  <c:v>66</c:v>
                </c:pt>
                <c:pt idx="89">
                  <c:v>31</c:v>
                </c:pt>
                <c:pt idx="90">
                  <c:v>3</c:v>
                </c:pt>
                <c:pt idx="91">
                  <c:v>117</c:v>
                </c:pt>
                <c:pt idx="92">
                  <c:v>159</c:v>
                </c:pt>
                <c:pt idx="93">
                  <c:v>160</c:v>
                </c:pt>
                <c:pt idx="94">
                  <c:v>162</c:v>
                </c:pt>
                <c:pt idx="95">
                  <c:v>56</c:v>
                </c:pt>
                <c:pt idx="96">
                  <c:v>95</c:v>
                </c:pt>
                <c:pt idx="97">
                  <c:v>TNS</c:v>
                </c:pt>
                <c:pt idx="98">
                  <c:v>114</c:v>
                </c:pt>
                <c:pt idx="99">
                  <c:v>113</c:v>
                </c:pt>
                <c:pt idx="100">
                  <c:v>79</c:v>
                </c:pt>
                <c:pt idx="101">
                  <c:v>118</c:v>
                </c:pt>
                <c:pt idx="102">
                  <c:v>163</c:v>
                </c:pt>
                <c:pt idx="103">
                  <c:v>99</c:v>
                </c:pt>
                <c:pt idx="104">
                  <c:v>21</c:v>
                </c:pt>
                <c:pt idx="105">
                  <c:v>8</c:v>
                </c:pt>
                <c:pt idx="106">
                  <c:v>28</c:v>
                </c:pt>
                <c:pt idx="107">
                  <c:v>25</c:v>
                </c:pt>
                <c:pt idx="108">
                  <c:v>158</c:v>
                </c:pt>
                <c:pt idx="109">
                  <c:v>86</c:v>
                </c:pt>
                <c:pt idx="110">
                  <c:v>43</c:v>
                </c:pt>
                <c:pt idx="111">
                  <c:v>35</c:v>
                </c:pt>
                <c:pt idx="112">
                  <c:v>10</c:v>
                </c:pt>
                <c:pt idx="113">
                  <c:v>41</c:v>
                </c:pt>
                <c:pt idx="114">
                  <c:v>52</c:v>
                </c:pt>
                <c:pt idx="115">
                  <c:v>129</c:v>
                </c:pt>
                <c:pt idx="116">
                  <c:v>156</c:v>
                </c:pt>
                <c:pt idx="117">
                  <c:v>103</c:v>
                </c:pt>
                <c:pt idx="118">
                  <c:v>70</c:v>
                </c:pt>
                <c:pt idx="119">
                  <c:v>141</c:v>
                </c:pt>
                <c:pt idx="120">
                  <c:v>19</c:v>
                </c:pt>
                <c:pt idx="121">
                  <c:v>81</c:v>
                </c:pt>
                <c:pt idx="122">
                  <c:v>155</c:v>
                </c:pt>
                <c:pt idx="123">
                  <c:v>32</c:v>
                </c:pt>
                <c:pt idx="124">
                  <c:v>22</c:v>
                </c:pt>
                <c:pt idx="125">
                  <c:v>62</c:v>
                </c:pt>
                <c:pt idx="126">
                  <c:v>139</c:v>
                </c:pt>
                <c:pt idx="127">
                  <c:v>50</c:v>
                </c:pt>
                <c:pt idx="128">
                  <c:v>138</c:v>
                </c:pt>
                <c:pt idx="129">
                  <c:v>2</c:v>
                </c:pt>
                <c:pt idx="130">
                  <c:v>42</c:v>
                </c:pt>
                <c:pt idx="131">
                  <c:v>5</c:v>
                </c:pt>
                <c:pt idx="132">
                  <c:v>36</c:v>
                </c:pt>
                <c:pt idx="133">
                  <c:v>6</c:v>
                </c:pt>
                <c:pt idx="134">
                  <c:v>40</c:v>
                </c:pt>
                <c:pt idx="135">
                  <c:v>128</c:v>
                </c:pt>
                <c:pt idx="136">
                  <c:v>137</c:v>
                </c:pt>
                <c:pt idx="137">
                  <c:v>146</c:v>
                </c:pt>
                <c:pt idx="138">
                  <c:v>102</c:v>
                </c:pt>
                <c:pt idx="139">
                  <c:v>165</c:v>
                </c:pt>
                <c:pt idx="140">
                  <c:v>75</c:v>
                </c:pt>
                <c:pt idx="141">
                  <c:v>26</c:v>
                </c:pt>
                <c:pt idx="142">
                  <c:v>134</c:v>
                </c:pt>
                <c:pt idx="143">
                  <c:v>11</c:v>
                </c:pt>
                <c:pt idx="144">
                  <c:v>61</c:v>
                </c:pt>
                <c:pt idx="145">
                  <c:v>71</c:v>
                </c:pt>
                <c:pt idx="146">
                  <c:v>93</c:v>
                </c:pt>
                <c:pt idx="147">
                  <c:v>115</c:v>
                </c:pt>
                <c:pt idx="148">
                  <c:v>143</c:v>
                </c:pt>
                <c:pt idx="149">
                  <c:v>150</c:v>
                </c:pt>
                <c:pt idx="150">
                  <c:v>4</c:v>
                </c:pt>
                <c:pt idx="151">
                  <c:v>100</c:v>
                </c:pt>
                <c:pt idx="152">
                  <c:v>122</c:v>
                </c:pt>
                <c:pt idx="153">
                  <c:v>147</c:v>
                </c:pt>
                <c:pt idx="154">
                  <c:v>133</c:v>
                </c:pt>
                <c:pt idx="155">
                  <c:v>59</c:v>
                </c:pt>
                <c:pt idx="156">
                  <c:v>46</c:v>
                </c:pt>
                <c:pt idx="157">
                  <c:v>76</c:v>
                </c:pt>
                <c:pt idx="158">
                  <c:v>151</c:v>
                </c:pt>
                <c:pt idx="159">
                  <c:v>27</c:v>
                </c:pt>
                <c:pt idx="160">
                  <c:v>161</c:v>
                </c:pt>
                <c:pt idx="161">
                  <c:v>77</c:v>
                </c:pt>
                <c:pt idx="162">
                  <c:v>84</c:v>
                </c:pt>
                <c:pt idx="163">
                  <c:v>148</c:v>
                </c:pt>
                <c:pt idx="164">
                  <c:v>49</c:v>
                </c:pt>
                <c:pt idx="165">
                  <c:v>20</c:v>
                </c:pt>
                <c:pt idx="166">
                  <c:v>94</c:v>
                </c:pt>
              </c:strCache>
            </c:strRef>
          </c:cat>
          <c:val>
            <c:numRef>
              <c:f>'Delirium Screening'!$E$2:$E$168</c:f>
              <c:numCache>
                <c:formatCode>0.0%</c:formatCode>
                <c:ptCount val="167"/>
                <c:pt idx="0">
                  <c:v>1</c:v>
                </c:pt>
                <c:pt idx="1">
                  <c:v>1</c:v>
                </c:pt>
                <c:pt idx="2">
                  <c:v>1</c:v>
                </c:pt>
                <c:pt idx="3">
                  <c:v>1</c:v>
                </c:pt>
                <c:pt idx="4">
                  <c:v>1</c:v>
                </c:pt>
                <c:pt idx="5">
                  <c:v>1</c:v>
                </c:pt>
                <c:pt idx="6">
                  <c:v>1</c:v>
                </c:pt>
                <c:pt idx="7">
                  <c:v>1</c:v>
                </c:pt>
                <c:pt idx="8">
                  <c:v>1</c:v>
                </c:pt>
                <c:pt idx="9">
                  <c:v>1</c:v>
                </c:pt>
                <c:pt idx="10">
                  <c:v>1</c:v>
                </c:pt>
                <c:pt idx="11">
                  <c:v>1</c:v>
                </c:pt>
                <c:pt idx="12">
                  <c:v>1</c:v>
                </c:pt>
                <c:pt idx="13">
                  <c:v>0.9890000000000001</c:v>
                </c:pt>
                <c:pt idx="14">
                  <c:v>0.98799999999999999</c:v>
                </c:pt>
                <c:pt idx="15">
                  <c:v>0.98799999999999999</c:v>
                </c:pt>
                <c:pt idx="16">
                  <c:v>0.97900000000000009</c:v>
                </c:pt>
                <c:pt idx="17">
                  <c:v>0.97699999999999998</c:v>
                </c:pt>
                <c:pt idx="18">
                  <c:v>0.97699999999999998</c:v>
                </c:pt>
                <c:pt idx="19">
                  <c:v>0.97599999999999998</c:v>
                </c:pt>
                <c:pt idx="20">
                  <c:v>0.97599999999999998</c:v>
                </c:pt>
                <c:pt idx="21">
                  <c:v>0.97499999999999998</c:v>
                </c:pt>
                <c:pt idx="22">
                  <c:v>0.97499999999999998</c:v>
                </c:pt>
                <c:pt idx="23">
                  <c:v>0.97499999999999998</c:v>
                </c:pt>
                <c:pt idx="24">
                  <c:v>0.97499999999999998</c:v>
                </c:pt>
                <c:pt idx="25">
                  <c:v>0.97499999999999998</c:v>
                </c:pt>
                <c:pt idx="26">
                  <c:v>0.97400000000000009</c:v>
                </c:pt>
                <c:pt idx="27">
                  <c:v>0.96299999999999997</c:v>
                </c:pt>
                <c:pt idx="28">
                  <c:v>0.96299999999999997</c:v>
                </c:pt>
                <c:pt idx="29">
                  <c:v>0.96299999999999997</c:v>
                </c:pt>
                <c:pt idx="30">
                  <c:v>0.96299999999999997</c:v>
                </c:pt>
                <c:pt idx="31">
                  <c:v>0.96099999999999997</c:v>
                </c:pt>
                <c:pt idx="32">
                  <c:v>0.95499999999999996</c:v>
                </c:pt>
                <c:pt idx="33">
                  <c:v>0.95200000000000007</c:v>
                </c:pt>
                <c:pt idx="34">
                  <c:v>0.95</c:v>
                </c:pt>
                <c:pt idx="35">
                  <c:v>0.95</c:v>
                </c:pt>
                <c:pt idx="36">
                  <c:v>0.94299999999999995</c:v>
                </c:pt>
                <c:pt idx="37">
                  <c:v>0.93900000000000006</c:v>
                </c:pt>
                <c:pt idx="38">
                  <c:v>0.93799999999999994</c:v>
                </c:pt>
                <c:pt idx="39">
                  <c:v>0.93799999999999994</c:v>
                </c:pt>
                <c:pt idx="40">
                  <c:v>0.93200000000000005</c:v>
                </c:pt>
                <c:pt idx="41">
                  <c:v>0.93</c:v>
                </c:pt>
                <c:pt idx="42">
                  <c:v>0.92900000000000005</c:v>
                </c:pt>
                <c:pt idx="43">
                  <c:v>0.92599999999999993</c:v>
                </c:pt>
                <c:pt idx="44">
                  <c:v>0.92500000000000004</c:v>
                </c:pt>
                <c:pt idx="45">
                  <c:v>0.92500000000000004</c:v>
                </c:pt>
                <c:pt idx="46">
                  <c:v>0.92500000000000004</c:v>
                </c:pt>
                <c:pt idx="47">
                  <c:v>0.92500000000000004</c:v>
                </c:pt>
                <c:pt idx="48">
                  <c:v>0.92500000000000004</c:v>
                </c:pt>
                <c:pt idx="49">
                  <c:v>0.92500000000000004</c:v>
                </c:pt>
                <c:pt idx="50">
                  <c:v>0.92400000000000004</c:v>
                </c:pt>
                <c:pt idx="51">
                  <c:v>0.92299999999999993</c:v>
                </c:pt>
                <c:pt idx="52">
                  <c:v>0.91299999999999992</c:v>
                </c:pt>
                <c:pt idx="53">
                  <c:v>0.91299999999999992</c:v>
                </c:pt>
                <c:pt idx="54">
                  <c:v>0.90500000000000003</c:v>
                </c:pt>
                <c:pt idx="55">
                  <c:v>0.90300000000000002</c:v>
                </c:pt>
                <c:pt idx="56">
                  <c:v>0.9</c:v>
                </c:pt>
                <c:pt idx="57">
                  <c:v>0.9</c:v>
                </c:pt>
                <c:pt idx="58">
                  <c:v>0.88900000000000001</c:v>
                </c:pt>
                <c:pt idx="59">
                  <c:v>0.88300000000000001</c:v>
                </c:pt>
                <c:pt idx="60">
                  <c:v>0.88099999999999989</c:v>
                </c:pt>
                <c:pt idx="61">
                  <c:v>0.88</c:v>
                </c:pt>
                <c:pt idx="62">
                  <c:v>0.878</c:v>
                </c:pt>
                <c:pt idx="63">
                  <c:v>0.875</c:v>
                </c:pt>
                <c:pt idx="64">
                  <c:v>0.873</c:v>
                </c:pt>
                <c:pt idx="65">
                  <c:v>0.872</c:v>
                </c:pt>
                <c:pt idx="66">
                  <c:v>0.87</c:v>
                </c:pt>
                <c:pt idx="67">
                  <c:v>0.86699999999999999</c:v>
                </c:pt>
                <c:pt idx="68">
                  <c:v>0.86599999999999999</c:v>
                </c:pt>
                <c:pt idx="69">
                  <c:v>0.86299999999999999</c:v>
                </c:pt>
                <c:pt idx="70">
                  <c:v>0.86099999999999999</c:v>
                </c:pt>
                <c:pt idx="71">
                  <c:v>0.85699999999999998</c:v>
                </c:pt>
                <c:pt idx="72">
                  <c:v>0.85499999999999998</c:v>
                </c:pt>
                <c:pt idx="73">
                  <c:v>0.85199999999999998</c:v>
                </c:pt>
                <c:pt idx="74">
                  <c:v>0.85199999999999998</c:v>
                </c:pt>
                <c:pt idx="75">
                  <c:v>0.84799999999999998</c:v>
                </c:pt>
                <c:pt idx="76">
                  <c:v>0.84400000000000008</c:v>
                </c:pt>
                <c:pt idx="77">
                  <c:v>0.84</c:v>
                </c:pt>
                <c:pt idx="78">
                  <c:v>0.83900000000000008</c:v>
                </c:pt>
                <c:pt idx="79">
                  <c:v>0.83799999999999997</c:v>
                </c:pt>
                <c:pt idx="80">
                  <c:v>0.83799999999999997</c:v>
                </c:pt>
                <c:pt idx="81">
                  <c:v>0.83700000000000008</c:v>
                </c:pt>
                <c:pt idx="82">
                  <c:v>0.83599999999999997</c:v>
                </c:pt>
                <c:pt idx="83">
                  <c:v>0.82900000000000007</c:v>
                </c:pt>
                <c:pt idx="84">
                  <c:v>0.82700000000000007</c:v>
                </c:pt>
                <c:pt idx="85">
                  <c:v>0.82499999999999996</c:v>
                </c:pt>
                <c:pt idx="86">
                  <c:v>0.82499999999999996</c:v>
                </c:pt>
                <c:pt idx="87">
                  <c:v>0.82200000000000006</c:v>
                </c:pt>
                <c:pt idx="88">
                  <c:v>0.81499999999999995</c:v>
                </c:pt>
                <c:pt idx="89">
                  <c:v>0.81400000000000006</c:v>
                </c:pt>
                <c:pt idx="90">
                  <c:v>0.81299999999999994</c:v>
                </c:pt>
                <c:pt idx="91">
                  <c:v>0.81299999999999994</c:v>
                </c:pt>
                <c:pt idx="92">
                  <c:v>0.81299999999999994</c:v>
                </c:pt>
                <c:pt idx="93">
                  <c:v>0.81299999999999994</c:v>
                </c:pt>
                <c:pt idx="94">
                  <c:v>0.81299999999999994</c:v>
                </c:pt>
                <c:pt idx="95">
                  <c:v>0.81</c:v>
                </c:pt>
                <c:pt idx="96">
                  <c:v>0.81</c:v>
                </c:pt>
                <c:pt idx="97">
                  <c:v>0.80900000000000005</c:v>
                </c:pt>
                <c:pt idx="98">
                  <c:v>0.8</c:v>
                </c:pt>
                <c:pt idx="99">
                  <c:v>0.79</c:v>
                </c:pt>
                <c:pt idx="100">
                  <c:v>0.78799999999999992</c:v>
                </c:pt>
                <c:pt idx="101">
                  <c:v>0.78799999999999992</c:v>
                </c:pt>
                <c:pt idx="102">
                  <c:v>0.78799999999999992</c:v>
                </c:pt>
                <c:pt idx="103">
                  <c:v>0.78700000000000003</c:v>
                </c:pt>
                <c:pt idx="104">
                  <c:v>0.78599999999999992</c:v>
                </c:pt>
                <c:pt idx="105">
                  <c:v>0.78400000000000003</c:v>
                </c:pt>
                <c:pt idx="106">
                  <c:v>0.77599999999999991</c:v>
                </c:pt>
                <c:pt idx="107">
                  <c:v>0.77500000000000002</c:v>
                </c:pt>
                <c:pt idx="108">
                  <c:v>0.77500000000000002</c:v>
                </c:pt>
                <c:pt idx="109">
                  <c:v>0.77099999999999991</c:v>
                </c:pt>
                <c:pt idx="110">
                  <c:v>0.76900000000000002</c:v>
                </c:pt>
                <c:pt idx="111">
                  <c:v>0.76500000000000001</c:v>
                </c:pt>
                <c:pt idx="112">
                  <c:v>0.75700000000000001</c:v>
                </c:pt>
                <c:pt idx="113">
                  <c:v>0.75599999999999989</c:v>
                </c:pt>
                <c:pt idx="114">
                  <c:v>0.75</c:v>
                </c:pt>
                <c:pt idx="115">
                  <c:v>0.75</c:v>
                </c:pt>
                <c:pt idx="116">
                  <c:v>0.75</c:v>
                </c:pt>
                <c:pt idx="117">
                  <c:v>0.74400000000000011</c:v>
                </c:pt>
                <c:pt idx="118">
                  <c:v>0.73799999999999999</c:v>
                </c:pt>
                <c:pt idx="119">
                  <c:v>0.73799999999999999</c:v>
                </c:pt>
                <c:pt idx="120">
                  <c:v>0.72699999999999998</c:v>
                </c:pt>
                <c:pt idx="121">
                  <c:v>0.72699999999999998</c:v>
                </c:pt>
                <c:pt idx="122">
                  <c:v>0.72599999999999998</c:v>
                </c:pt>
                <c:pt idx="123">
                  <c:v>0.71700000000000008</c:v>
                </c:pt>
                <c:pt idx="124">
                  <c:v>0.71299999999999997</c:v>
                </c:pt>
                <c:pt idx="125">
                  <c:v>0.71299999999999997</c:v>
                </c:pt>
                <c:pt idx="126">
                  <c:v>0.71099999999999997</c:v>
                </c:pt>
                <c:pt idx="127">
                  <c:v>0.70400000000000007</c:v>
                </c:pt>
                <c:pt idx="128">
                  <c:v>0.7</c:v>
                </c:pt>
                <c:pt idx="129">
                  <c:v>0.69799999999999995</c:v>
                </c:pt>
                <c:pt idx="130">
                  <c:v>0.69599999999999995</c:v>
                </c:pt>
                <c:pt idx="131">
                  <c:v>0.69400000000000006</c:v>
                </c:pt>
                <c:pt idx="132">
                  <c:v>0.67900000000000005</c:v>
                </c:pt>
                <c:pt idx="133">
                  <c:v>0.67599999999999993</c:v>
                </c:pt>
                <c:pt idx="134">
                  <c:v>0.66700000000000004</c:v>
                </c:pt>
                <c:pt idx="135">
                  <c:v>0.66700000000000004</c:v>
                </c:pt>
                <c:pt idx="136">
                  <c:v>0.66700000000000004</c:v>
                </c:pt>
                <c:pt idx="137">
                  <c:v>0.66299999999999992</c:v>
                </c:pt>
                <c:pt idx="138">
                  <c:v>0.65</c:v>
                </c:pt>
                <c:pt idx="139">
                  <c:v>0.63800000000000001</c:v>
                </c:pt>
                <c:pt idx="140">
                  <c:v>0.63300000000000001</c:v>
                </c:pt>
                <c:pt idx="141">
                  <c:v>0.625</c:v>
                </c:pt>
                <c:pt idx="142">
                  <c:v>0.625</c:v>
                </c:pt>
                <c:pt idx="143">
                  <c:v>0.622</c:v>
                </c:pt>
                <c:pt idx="144">
                  <c:v>0.60699999999999998</c:v>
                </c:pt>
                <c:pt idx="145">
                  <c:v>0.57299999999999995</c:v>
                </c:pt>
                <c:pt idx="146">
                  <c:v>0.56899999999999995</c:v>
                </c:pt>
                <c:pt idx="147">
                  <c:v>0.56299999999999994</c:v>
                </c:pt>
                <c:pt idx="148">
                  <c:v>0.56299999999999994</c:v>
                </c:pt>
                <c:pt idx="149">
                  <c:v>0.55799999999999994</c:v>
                </c:pt>
                <c:pt idx="150">
                  <c:v>0.55299999999999994</c:v>
                </c:pt>
                <c:pt idx="151">
                  <c:v>0.54500000000000004</c:v>
                </c:pt>
                <c:pt idx="152">
                  <c:v>0.52500000000000002</c:v>
                </c:pt>
                <c:pt idx="153">
                  <c:v>0.52500000000000002</c:v>
                </c:pt>
                <c:pt idx="154">
                  <c:v>0.52300000000000002</c:v>
                </c:pt>
                <c:pt idx="155">
                  <c:v>0.51100000000000001</c:v>
                </c:pt>
                <c:pt idx="156">
                  <c:v>0.5</c:v>
                </c:pt>
                <c:pt idx="157">
                  <c:v>0.5</c:v>
                </c:pt>
                <c:pt idx="158">
                  <c:v>0.49099999999999999</c:v>
                </c:pt>
                <c:pt idx="159">
                  <c:v>0.47499999999999998</c:v>
                </c:pt>
                <c:pt idx="160">
                  <c:v>0.47499999999999998</c:v>
                </c:pt>
                <c:pt idx="161">
                  <c:v>0.46500000000000002</c:v>
                </c:pt>
                <c:pt idx="162">
                  <c:v>0.46299999999999997</c:v>
                </c:pt>
                <c:pt idx="163">
                  <c:v>0.4</c:v>
                </c:pt>
                <c:pt idx="164">
                  <c:v>0.377</c:v>
                </c:pt>
                <c:pt idx="165">
                  <c:v>0.375</c:v>
                </c:pt>
                <c:pt idx="166">
                  <c:v>0.36799999999999999</c:v>
                </c:pt>
              </c:numCache>
            </c:numRef>
          </c:val>
          <c:extLst>
            <c:ext xmlns:c16="http://schemas.microsoft.com/office/drawing/2014/chart" uri="{C3380CC4-5D6E-409C-BE32-E72D297353CC}">
              <c16:uniqueId val="{00000000-6657-4C2F-8BAF-88EF5607AAC2}"/>
            </c:ext>
          </c:extLst>
        </c:ser>
        <c:ser>
          <c:idx val="1"/>
          <c:order val="1"/>
          <c:tx>
            <c:strRef>
              <c:f>'Delirium Screening'!$F$1</c:f>
              <c:strCache>
                <c:ptCount val="1"/>
                <c:pt idx="0">
                  <c:v>More than 24 hours</c:v>
                </c:pt>
              </c:strCache>
            </c:strRef>
          </c:tx>
          <c:spPr>
            <a:solidFill>
              <a:schemeClr val="accent2"/>
            </a:solidFill>
            <a:ln>
              <a:noFill/>
            </a:ln>
            <a:effectLst/>
          </c:spPr>
          <c:invertIfNegative val="0"/>
          <c:dPt>
            <c:idx val="97"/>
            <c:invertIfNegative val="0"/>
            <c:bubble3D val="0"/>
            <c:spPr>
              <a:solidFill>
                <a:srgbClr val="9999FF"/>
              </a:solidFill>
              <a:ln>
                <a:solidFill>
                  <a:srgbClr val="9999FF"/>
                </a:solidFill>
              </a:ln>
              <a:effectLst/>
            </c:spPr>
            <c:extLst>
              <c:ext xmlns:c16="http://schemas.microsoft.com/office/drawing/2014/chart" uri="{C3380CC4-5D6E-409C-BE32-E72D297353CC}">
                <c16:uniqueId val="{00000003-0F57-4D99-9DDF-3BC17EAD176F}"/>
              </c:ext>
            </c:extLst>
          </c:dPt>
          <c:cat>
            <c:strRef>
              <c:f>'Delirium Screening'!$A$2:$A$168</c:f>
              <c:strCache>
                <c:ptCount val="167"/>
                <c:pt idx="0">
                  <c:v>13</c:v>
                </c:pt>
                <c:pt idx="1">
                  <c:v>17</c:v>
                </c:pt>
                <c:pt idx="2">
                  <c:v>33</c:v>
                </c:pt>
                <c:pt idx="3">
                  <c:v>47</c:v>
                </c:pt>
                <c:pt idx="4">
                  <c:v>63</c:v>
                </c:pt>
                <c:pt idx="5">
                  <c:v>68</c:v>
                </c:pt>
                <c:pt idx="6">
                  <c:v>97</c:v>
                </c:pt>
                <c:pt idx="7">
                  <c:v>110</c:v>
                </c:pt>
                <c:pt idx="8">
                  <c:v>120</c:v>
                </c:pt>
                <c:pt idx="9">
                  <c:v>125</c:v>
                </c:pt>
                <c:pt idx="10">
                  <c:v>130</c:v>
                </c:pt>
                <c:pt idx="11">
                  <c:v>144</c:v>
                </c:pt>
                <c:pt idx="12">
                  <c:v>149</c:v>
                </c:pt>
                <c:pt idx="13">
                  <c:v>85</c:v>
                </c:pt>
                <c:pt idx="14">
                  <c:v>23</c:v>
                </c:pt>
                <c:pt idx="15">
                  <c:v>96</c:v>
                </c:pt>
                <c:pt idx="16">
                  <c:v>15</c:v>
                </c:pt>
                <c:pt idx="17">
                  <c:v>14</c:v>
                </c:pt>
                <c:pt idx="18">
                  <c:v>18</c:v>
                </c:pt>
                <c:pt idx="19">
                  <c:v>104</c:v>
                </c:pt>
                <c:pt idx="20">
                  <c:v>131</c:v>
                </c:pt>
                <c:pt idx="21">
                  <c:v>54</c:v>
                </c:pt>
                <c:pt idx="22">
                  <c:v>65</c:v>
                </c:pt>
                <c:pt idx="23">
                  <c:v>72</c:v>
                </c:pt>
                <c:pt idx="24">
                  <c:v>111</c:v>
                </c:pt>
                <c:pt idx="25">
                  <c:v>112</c:v>
                </c:pt>
                <c:pt idx="26">
                  <c:v>53</c:v>
                </c:pt>
                <c:pt idx="27">
                  <c:v>116</c:v>
                </c:pt>
                <c:pt idx="28">
                  <c:v>124</c:v>
                </c:pt>
                <c:pt idx="29">
                  <c:v>135</c:v>
                </c:pt>
                <c:pt idx="30">
                  <c:v>164</c:v>
                </c:pt>
                <c:pt idx="31">
                  <c:v>108</c:v>
                </c:pt>
                <c:pt idx="32">
                  <c:v>123</c:v>
                </c:pt>
                <c:pt idx="33">
                  <c:v>38</c:v>
                </c:pt>
                <c:pt idx="34">
                  <c:v>57</c:v>
                </c:pt>
                <c:pt idx="35">
                  <c:v>83</c:v>
                </c:pt>
                <c:pt idx="36">
                  <c:v>30</c:v>
                </c:pt>
                <c:pt idx="37">
                  <c:v>98</c:v>
                </c:pt>
                <c:pt idx="38">
                  <c:v>58</c:v>
                </c:pt>
                <c:pt idx="39">
                  <c:v>106</c:v>
                </c:pt>
                <c:pt idx="40">
                  <c:v>91</c:v>
                </c:pt>
                <c:pt idx="41">
                  <c:v>60</c:v>
                </c:pt>
                <c:pt idx="42">
                  <c:v>140</c:v>
                </c:pt>
                <c:pt idx="43">
                  <c:v>105</c:v>
                </c:pt>
                <c:pt idx="44">
                  <c:v>16</c:v>
                </c:pt>
                <c:pt idx="45">
                  <c:v>34</c:v>
                </c:pt>
                <c:pt idx="46">
                  <c:v>74</c:v>
                </c:pt>
                <c:pt idx="47">
                  <c:v>82</c:v>
                </c:pt>
                <c:pt idx="48">
                  <c:v>153</c:v>
                </c:pt>
                <c:pt idx="49">
                  <c:v>157</c:v>
                </c:pt>
                <c:pt idx="50">
                  <c:v>44</c:v>
                </c:pt>
                <c:pt idx="51">
                  <c:v>127</c:v>
                </c:pt>
                <c:pt idx="52">
                  <c:v>73</c:v>
                </c:pt>
                <c:pt idx="53">
                  <c:v>145</c:v>
                </c:pt>
                <c:pt idx="54">
                  <c:v>132</c:v>
                </c:pt>
                <c:pt idx="55">
                  <c:v>90</c:v>
                </c:pt>
                <c:pt idx="56">
                  <c:v>48</c:v>
                </c:pt>
                <c:pt idx="57">
                  <c:v>87</c:v>
                </c:pt>
                <c:pt idx="58">
                  <c:v>142</c:v>
                </c:pt>
                <c:pt idx="59">
                  <c:v>29</c:v>
                </c:pt>
                <c:pt idx="60">
                  <c:v>92</c:v>
                </c:pt>
                <c:pt idx="61">
                  <c:v>126</c:v>
                </c:pt>
                <c:pt idx="62">
                  <c:v>136</c:v>
                </c:pt>
                <c:pt idx="63">
                  <c:v>89</c:v>
                </c:pt>
                <c:pt idx="64">
                  <c:v>69</c:v>
                </c:pt>
                <c:pt idx="65">
                  <c:v>152</c:v>
                </c:pt>
                <c:pt idx="66">
                  <c:v>64</c:v>
                </c:pt>
                <c:pt idx="67">
                  <c:v>7</c:v>
                </c:pt>
                <c:pt idx="68">
                  <c:v>80</c:v>
                </c:pt>
                <c:pt idx="69">
                  <c:v>55</c:v>
                </c:pt>
                <c:pt idx="70">
                  <c:v>1</c:v>
                </c:pt>
                <c:pt idx="71">
                  <c:v>166</c:v>
                </c:pt>
                <c:pt idx="72">
                  <c:v>78</c:v>
                </c:pt>
                <c:pt idx="73">
                  <c:v>101</c:v>
                </c:pt>
                <c:pt idx="74">
                  <c:v>107</c:v>
                </c:pt>
                <c:pt idx="75">
                  <c:v>37</c:v>
                </c:pt>
                <c:pt idx="76">
                  <c:v>24</c:v>
                </c:pt>
                <c:pt idx="77">
                  <c:v>88</c:v>
                </c:pt>
                <c:pt idx="78">
                  <c:v>12</c:v>
                </c:pt>
                <c:pt idx="79">
                  <c:v>121</c:v>
                </c:pt>
                <c:pt idx="80">
                  <c:v>154</c:v>
                </c:pt>
                <c:pt idx="81">
                  <c:v>109</c:v>
                </c:pt>
                <c:pt idx="82">
                  <c:v>51</c:v>
                </c:pt>
                <c:pt idx="83">
                  <c:v>9</c:v>
                </c:pt>
                <c:pt idx="84">
                  <c:v>67</c:v>
                </c:pt>
                <c:pt idx="85">
                  <c:v>45</c:v>
                </c:pt>
                <c:pt idx="86">
                  <c:v>119</c:v>
                </c:pt>
                <c:pt idx="87">
                  <c:v>39</c:v>
                </c:pt>
                <c:pt idx="88">
                  <c:v>66</c:v>
                </c:pt>
                <c:pt idx="89">
                  <c:v>31</c:v>
                </c:pt>
                <c:pt idx="90">
                  <c:v>3</c:v>
                </c:pt>
                <c:pt idx="91">
                  <c:v>117</c:v>
                </c:pt>
                <c:pt idx="92">
                  <c:v>159</c:v>
                </c:pt>
                <c:pt idx="93">
                  <c:v>160</c:v>
                </c:pt>
                <c:pt idx="94">
                  <c:v>162</c:v>
                </c:pt>
                <c:pt idx="95">
                  <c:v>56</c:v>
                </c:pt>
                <c:pt idx="96">
                  <c:v>95</c:v>
                </c:pt>
                <c:pt idx="97">
                  <c:v>TNS</c:v>
                </c:pt>
                <c:pt idx="98">
                  <c:v>114</c:v>
                </c:pt>
                <c:pt idx="99">
                  <c:v>113</c:v>
                </c:pt>
                <c:pt idx="100">
                  <c:v>79</c:v>
                </c:pt>
                <c:pt idx="101">
                  <c:v>118</c:v>
                </c:pt>
                <c:pt idx="102">
                  <c:v>163</c:v>
                </c:pt>
                <c:pt idx="103">
                  <c:v>99</c:v>
                </c:pt>
                <c:pt idx="104">
                  <c:v>21</c:v>
                </c:pt>
                <c:pt idx="105">
                  <c:v>8</c:v>
                </c:pt>
                <c:pt idx="106">
                  <c:v>28</c:v>
                </c:pt>
                <c:pt idx="107">
                  <c:v>25</c:v>
                </c:pt>
                <c:pt idx="108">
                  <c:v>158</c:v>
                </c:pt>
                <c:pt idx="109">
                  <c:v>86</c:v>
                </c:pt>
                <c:pt idx="110">
                  <c:v>43</c:v>
                </c:pt>
                <c:pt idx="111">
                  <c:v>35</c:v>
                </c:pt>
                <c:pt idx="112">
                  <c:v>10</c:v>
                </c:pt>
                <c:pt idx="113">
                  <c:v>41</c:v>
                </c:pt>
                <c:pt idx="114">
                  <c:v>52</c:v>
                </c:pt>
                <c:pt idx="115">
                  <c:v>129</c:v>
                </c:pt>
                <c:pt idx="116">
                  <c:v>156</c:v>
                </c:pt>
                <c:pt idx="117">
                  <c:v>103</c:v>
                </c:pt>
                <c:pt idx="118">
                  <c:v>70</c:v>
                </c:pt>
                <c:pt idx="119">
                  <c:v>141</c:v>
                </c:pt>
                <c:pt idx="120">
                  <c:v>19</c:v>
                </c:pt>
                <c:pt idx="121">
                  <c:v>81</c:v>
                </c:pt>
                <c:pt idx="122">
                  <c:v>155</c:v>
                </c:pt>
                <c:pt idx="123">
                  <c:v>32</c:v>
                </c:pt>
                <c:pt idx="124">
                  <c:v>22</c:v>
                </c:pt>
                <c:pt idx="125">
                  <c:v>62</c:v>
                </c:pt>
                <c:pt idx="126">
                  <c:v>139</c:v>
                </c:pt>
                <c:pt idx="127">
                  <c:v>50</c:v>
                </c:pt>
                <c:pt idx="128">
                  <c:v>138</c:v>
                </c:pt>
                <c:pt idx="129">
                  <c:v>2</c:v>
                </c:pt>
                <c:pt idx="130">
                  <c:v>42</c:v>
                </c:pt>
                <c:pt idx="131">
                  <c:v>5</c:v>
                </c:pt>
                <c:pt idx="132">
                  <c:v>36</c:v>
                </c:pt>
                <c:pt idx="133">
                  <c:v>6</c:v>
                </c:pt>
                <c:pt idx="134">
                  <c:v>40</c:v>
                </c:pt>
                <c:pt idx="135">
                  <c:v>128</c:v>
                </c:pt>
                <c:pt idx="136">
                  <c:v>137</c:v>
                </c:pt>
                <c:pt idx="137">
                  <c:v>146</c:v>
                </c:pt>
                <c:pt idx="138">
                  <c:v>102</c:v>
                </c:pt>
                <c:pt idx="139">
                  <c:v>165</c:v>
                </c:pt>
                <c:pt idx="140">
                  <c:v>75</c:v>
                </c:pt>
                <c:pt idx="141">
                  <c:v>26</c:v>
                </c:pt>
                <c:pt idx="142">
                  <c:v>134</c:v>
                </c:pt>
                <c:pt idx="143">
                  <c:v>11</c:v>
                </c:pt>
                <c:pt idx="144">
                  <c:v>61</c:v>
                </c:pt>
                <c:pt idx="145">
                  <c:v>71</c:v>
                </c:pt>
                <c:pt idx="146">
                  <c:v>93</c:v>
                </c:pt>
                <c:pt idx="147">
                  <c:v>115</c:v>
                </c:pt>
                <c:pt idx="148">
                  <c:v>143</c:v>
                </c:pt>
                <c:pt idx="149">
                  <c:v>150</c:v>
                </c:pt>
                <c:pt idx="150">
                  <c:v>4</c:v>
                </c:pt>
                <c:pt idx="151">
                  <c:v>100</c:v>
                </c:pt>
                <c:pt idx="152">
                  <c:v>122</c:v>
                </c:pt>
                <c:pt idx="153">
                  <c:v>147</c:v>
                </c:pt>
                <c:pt idx="154">
                  <c:v>133</c:v>
                </c:pt>
                <c:pt idx="155">
                  <c:v>59</c:v>
                </c:pt>
                <c:pt idx="156">
                  <c:v>46</c:v>
                </c:pt>
                <c:pt idx="157">
                  <c:v>76</c:v>
                </c:pt>
                <c:pt idx="158">
                  <c:v>151</c:v>
                </c:pt>
                <c:pt idx="159">
                  <c:v>27</c:v>
                </c:pt>
                <c:pt idx="160">
                  <c:v>161</c:v>
                </c:pt>
                <c:pt idx="161">
                  <c:v>77</c:v>
                </c:pt>
                <c:pt idx="162">
                  <c:v>84</c:v>
                </c:pt>
                <c:pt idx="163">
                  <c:v>148</c:v>
                </c:pt>
                <c:pt idx="164">
                  <c:v>49</c:v>
                </c:pt>
                <c:pt idx="165">
                  <c:v>20</c:v>
                </c:pt>
                <c:pt idx="166">
                  <c:v>94</c:v>
                </c:pt>
              </c:strCache>
            </c:strRef>
          </c:cat>
          <c:val>
            <c:numRef>
              <c:f>'Delirium Screening'!$F$2:$F$168</c:f>
              <c:numCache>
                <c:formatCode>0.0%</c:formatCode>
                <c:ptCount val="16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1.3000000000000001E-2</c:v>
                </c:pt>
                <c:pt idx="15">
                  <c:v>1.3000000000000001E-2</c:v>
                </c:pt>
                <c:pt idx="16">
                  <c:v>2.1000000000000001E-2</c:v>
                </c:pt>
                <c:pt idx="17">
                  <c:v>2.3E-2</c:v>
                </c:pt>
                <c:pt idx="18">
                  <c:v>0</c:v>
                </c:pt>
                <c:pt idx="19">
                  <c:v>2.4E-2</c:v>
                </c:pt>
                <c:pt idx="20">
                  <c:v>2.4E-2</c:v>
                </c:pt>
                <c:pt idx="21">
                  <c:v>2.5000000000000001E-2</c:v>
                </c:pt>
                <c:pt idx="22">
                  <c:v>0</c:v>
                </c:pt>
                <c:pt idx="23">
                  <c:v>0</c:v>
                </c:pt>
                <c:pt idx="24">
                  <c:v>2.5000000000000001E-2</c:v>
                </c:pt>
                <c:pt idx="25">
                  <c:v>1.3000000000000001E-2</c:v>
                </c:pt>
                <c:pt idx="26">
                  <c:v>0</c:v>
                </c:pt>
                <c:pt idx="27">
                  <c:v>0</c:v>
                </c:pt>
                <c:pt idx="28">
                  <c:v>3.7000000000000005E-2</c:v>
                </c:pt>
                <c:pt idx="29">
                  <c:v>3.7999999999999999E-2</c:v>
                </c:pt>
                <c:pt idx="30">
                  <c:v>0</c:v>
                </c:pt>
                <c:pt idx="31">
                  <c:v>3.9E-2</c:v>
                </c:pt>
                <c:pt idx="32">
                  <c:v>0</c:v>
                </c:pt>
                <c:pt idx="33">
                  <c:v>4.8000000000000001E-2</c:v>
                </c:pt>
                <c:pt idx="34">
                  <c:v>2.5000000000000001E-2</c:v>
                </c:pt>
                <c:pt idx="35">
                  <c:v>0.05</c:v>
                </c:pt>
                <c:pt idx="36">
                  <c:v>1.9E-2</c:v>
                </c:pt>
                <c:pt idx="37">
                  <c:v>6.0999999999999999E-2</c:v>
                </c:pt>
                <c:pt idx="38">
                  <c:v>6.3E-2</c:v>
                </c:pt>
                <c:pt idx="39">
                  <c:v>3.7999999999999999E-2</c:v>
                </c:pt>
                <c:pt idx="40">
                  <c:v>4.4999999999999998E-2</c:v>
                </c:pt>
                <c:pt idx="41">
                  <c:v>1.8000000000000002E-2</c:v>
                </c:pt>
                <c:pt idx="42">
                  <c:v>3.6000000000000004E-2</c:v>
                </c:pt>
                <c:pt idx="43">
                  <c:v>3.7000000000000005E-2</c:v>
                </c:pt>
                <c:pt idx="44">
                  <c:v>7.4999999999999997E-2</c:v>
                </c:pt>
                <c:pt idx="45">
                  <c:v>0</c:v>
                </c:pt>
                <c:pt idx="46">
                  <c:v>0</c:v>
                </c:pt>
                <c:pt idx="47">
                  <c:v>2.5000000000000001E-2</c:v>
                </c:pt>
                <c:pt idx="48">
                  <c:v>0.05</c:v>
                </c:pt>
                <c:pt idx="49">
                  <c:v>2.5000000000000001E-2</c:v>
                </c:pt>
                <c:pt idx="50">
                  <c:v>2.5000000000000001E-2</c:v>
                </c:pt>
                <c:pt idx="51">
                  <c:v>2.6000000000000002E-2</c:v>
                </c:pt>
                <c:pt idx="52">
                  <c:v>2.5000000000000001E-2</c:v>
                </c:pt>
                <c:pt idx="53">
                  <c:v>3.7999999999999999E-2</c:v>
                </c:pt>
                <c:pt idx="54">
                  <c:v>2.4E-2</c:v>
                </c:pt>
                <c:pt idx="55">
                  <c:v>6.5000000000000002E-2</c:v>
                </c:pt>
                <c:pt idx="56">
                  <c:v>0.1</c:v>
                </c:pt>
                <c:pt idx="57">
                  <c:v>0</c:v>
                </c:pt>
                <c:pt idx="58">
                  <c:v>0</c:v>
                </c:pt>
                <c:pt idx="59">
                  <c:v>6.7000000000000004E-2</c:v>
                </c:pt>
                <c:pt idx="60">
                  <c:v>0.10400000000000001</c:v>
                </c:pt>
                <c:pt idx="61">
                  <c:v>0.04</c:v>
                </c:pt>
                <c:pt idx="62">
                  <c:v>2.4E-2</c:v>
                </c:pt>
                <c:pt idx="63">
                  <c:v>2.5000000000000001E-2</c:v>
                </c:pt>
                <c:pt idx="64">
                  <c:v>8.900000000000001E-2</c:v>
                </c:pt>
                <c:pt idx="65">
                  <c:v>2.6000000000000002E-2</c:v>
                </c:pt>
                <c:pt idx="66">
                  <c:v>1.9E-2</c:v>
                </c:pt>
                <c:pt idx="67">
                  <c:v>0.11699999999999999</c:v>
                </c:pt>
                <c:pt idx="68">
                  <c:v>6.0999999999999999E-2</c:v>
                </c:pt>
                <c:pt idx="69">
                  <c:v>0.1</c:v>
                </c:pt>
                <c:pt idx="70">
                  <c:v>8.3000000000000004E-2</c:v>
                </c:pt>
                <c:pt idx="71">
                  <c:v>1.3000000000000001E-2</c:v>
                </c:pt>
                <c:pt idx="72">
                  <c:v>4.2999999999999997E-2</c:v>
                </c:pt>
                <c:pt idx="73">
                  <c:v>0.13100000000000001</c:v>
                </c:pt>
                <c:pt idx="74">
                  <c:v>0.111</c:v>
                </c:pt>
                <c:pt idx="75">
                  <c:v>5.4000000000000006E-2</c:v>
                </c:pt>
                <c:pt idx="76">
                  <c:v>0.13300000000000001</c:v>
                </c:pt>
                <c:pt idx="77">
                  <c:v>0</c:v>
                </c:pt>
                <c:pt idx="78">
                  <c:v>0.14499999999999999</c:v>
                </c:pt>
                <c:pt idx="79">
                  <c:v>0.13800000000000001</c:v>
                </c:pt>
                <c:pt idx="80">
                  <c:v>1.3000000000000001E-2</c:v>
                </c:pt>
                <c:pt idx="81">
                  <c:v>6.0999999999999999E-2</c:v>
                </c:pt>
                <c:pt idx="82">
                  <c:v>3.6000000000000004E-2</c:v>
                </c:pt>
                <c:pt idx="83">
                  <c:v>0</c:v>
                </c:pt>
                <c:pt idx="84">
                  <c:v>0.16</c:v>
                </c:pt>
                <c:pt idx="85">
                  <c:v>0</c:v>
                </c:pt>
                <c:pt idx="86">
                  <c:v>0.1</c:v>
                </c:pt>
                <c:pt idx="87">
                  <c:v>0.111</c:v>
                </c:pt>
                <c:pt idx="88">
                  <c:v>7.400000000000001E-2</c:v>
                </c:pt>
                <c:pt idx="89">
                  <c:v>0.11599999999999999</c:v>
                </c:pt>
                <c:pt idx="90">
                  <c:v>8.3000000000000004E-2</c:v>
                </c:pt>
                <c:pt idx="91">
                  <c:v>8.8000000000000009E-2</c:v>
                </c:pt>
                <c:pt idx="92">
                  <c:v>6.3E-2</c:v>
                </c:pt>
                <c:pt idx="93">
                  <c:v>9.4E-2</c:v>
                </c:pt>
                <c:pt idx="94">
                  <c:v>1.3000000000000001E-2</c:v>
                </c:pt>
                <c:pt idx="95">
                  <c:v>1.3000000000000001E-2</c:v>
                </c:pt>
                <c:pt idx="96">
                  <c:v>3.7999999999999999E-2</c:v>
                </c:pt>
                <c:pt idx="97">
                  <c:v>6.2E-2</c:v>
                </c:pt>
                <c:pt idx="98">
                  <c:v>3.7999999999999999E-2</c:v>
                </c:pt>
                <c:pt idx="99">
                  <c:v>8.5999999999999993E-2</c:v>
                </c:pt>
                <c:pt idx="100">
                  <c:v>0.125</c:v>
                </c:pt>
                <c:pt idx="101">
                  <c:v>0.16300000000000001</c:v>
                </c:pt>
                <c:pt idx="102">
                  <c:v>1.3000000000000001E-2</c:v>
                </c:pt>
                <c:pt idx="103">
                  <c:v>0.2</c:v>
                </c:pt>
                <c:pt idx="104">
                  <c:v>0.16699999999999998</c:v>
                </c:pt>
                <c:pt idx="105">
                  <c:v>8.1000000000000003E-2</c:v>
                </c:pt>
                <c:pt idx="106">
                  <c:v>0.10199999999999999</c:v>
                </c:pt>
                <c:pt idx="107">
                  <c:v>0.1</c:v>
                </c:pt>
                <c:pt idx="108">
                  <c:v>0.2</c:v>
                </c:pt>
                <c:pt idx="109">
                  <c:v>0.10800000000000001</c:v>
                </c:pt>
                <c:pt idx="110">
                  <c:v>0.12300000000000001</c:v>
                </c:pt>
                <c:pt idx="111">
                  <c:v>7.400000000000001E-2</c:v>
                </c:pt>
                <c:pt idx="112">
                  <c:v>2.7000000000000003E-2</c:v>
                </c:pt>
                <c:pt idx="113">
                  <c:v>5.0999999999999997E-2</c:v>
                </c:pt>
                <c:pt idx="114">
                  <c:v>0.14099999999999999</c:v>
                </c:pt>
                <c:pt idx="115">
                  <c:v>5.5999999999999994E-2</c:v>
                </c:pt>
                <c:pt idx="116">
                  <c:v>6.3E-2</c:v>
                </c:pt>
                <c:pt idx="117">
                  <c:v>1.3000000000000001E-2</c:v>
                </c:pt>
                <c:pt idx="118">
                  <c:v>0.113</c:v>
                </c:pt>
                <c:pt idx="119">
                  <c:v>7.4999999999999997E-2</c:v>
                </c:pt>
                <c:pt idx="120">
                  <c:v>3.9E-2</c:v>
                </c:pt>
                <c:pt idx="121">
                  <c:v>0</c:v>
                </c:pt>
                <c:pt idx="122">
                  <c:v>6.8000000000000005E-2</c:v>
                </c:pt>
                <c:pt idx="123">
                  <c:v>0.13300000000000001</c:v>
                </c:pt>
                <c:pt idx="124">
                  <c:v>8.8000000000000009E-2</c:v>
                </c:pt>
                <c:pt idx="125">
                  <c:v>8.8000000000000009E-2</c:v>
                </c:pt>
                <c:pt idx="126">
                  <c:v>6.6000000000000003E-2</c:v>
                </c:pt>
                <c:pt idx="127">
                  <c:v>0.16</c:v>
                </c:pt>
                <c:pt idx="128">
                  <c:v>0.14000000000000001</c:v>
                </c:pt>
                <c:pt idx="129">
                  <c:v>0.11599999999999999</c:v>
                </c:pt>
                <c:pt idx="130">
                  <c:v>6.3E-2</c:v>
                </c:pt>
                <c:pt idx="131">
                  <c:v>0.16699999999999998</c:v>
                </c:pt>
                <c:pt idx="132">
                  <c:v>7.6999999999999999E-2</c:v>
                </c:pt>
                <c:pt idx="133">
                  <c:v>2.7000000000000003E-2</c:v>
                </c:pt>
                <c:pt idx="134">
                  <c:v>7.0999999999999994E-2</c:v>
                </c:pt>
                <c:pt idx="135">
                  <c:v>0.19399999999999998</c:v>
                </c:pt>
                <c:pt idx="136">
                  <c:v>0.16699999999999998</c:v>
                </c:pt>
                <c:pt idx="137">
                  <c:v>0.05</c:v>
                </c:pt>
                <c:pt idx="138">
                  <c:v>0.1</c:v>
                </c:pt>
                <c:pt idx="139">
                  <c:v>2.5000000000000001E-2</c:v>
                </c:pt>
                <c:pt idx="140">
                  <c:v>0.36700000000000005</c:v>
                </c:pt>
                <c:pt idx="141">
                  <c:v>7.4999999999999997E-2</c:v>
                </c:pt>
                <c:pt idx="142">
                  <c:v>0.1</c:v>
                </c:pt>
                <c:pt idx="143">
                  <c:v>8.1000000000000003E-2</c:v>
                </c:pt>
                <c:pt idx="144">
                  <c:v>4.9000000000000002E-2</c:v>
                </c:pt>
                <c:pt idx="145">
                  <c:v>0.107</c:v>
                </c:pt>
                <c:pt idx="146">
                  <c:v>0.121</c:v>
                </c:pt>
                <c:pt idx="147">
                  <c:v>0</c:v>
                </c:pt>
                <c:pt idx="148">
                  <c:v>6.3E-2</c:v>
                </c:pt>
                <c:pt idx="149">
                  <c:v>0.14300000000000002</c:v>
                </c:pt>
                <c:pt idx="150">
                  <c:v>0.158</c:v>
                </c:pt>
                <c:pt idx="151">
                  <c:v>9.0999999999999998E-2</c:v>
                </c:pt>
                <c:pt idx="152">
                  <c:v>7.4999999999999997E-2</c:v>
                </c:pt>
                <c:pt idx="153">
                  <c:v>0</c:v>
                </c:pt>
                <c:pt idx="154">
                  <c:v>0.114</c:v>
                </c:pt>
                <c:pt idx="155">
                  <c:v>6.8000000000000005E-2</c:v>
                </c:pt>
                <c:pt idx="156">
                  <c:v>0.16699999999999998</c:v>
                </c:pt>
                <c:pt idx="157">
                  <c:v>0.05</c:v>
                </c:pt>
                <c:pt idx="158">
                  <c:v>7.2999999999999995E-2</c:v>
                </c:pt>
                <c:pt idx="159">
                  <c:v>0.05</c:v>
                </c:pt>
                <c:pt idx="160">
                  <c:v>2.5000000000000001E-2</c:v>
                </c:pt>
                <c:pt idx="161">
                  <c:v>7.0000000000000007E-2</c:v>
                </c:pt>
                <c:pt idx="162">
                  <c:v>0.15</c:v>
                </c:pt>
                <c:pt idx="163">
                  <c:v>0</c:v>
                </c:pt>
                <c:pt idx="164">
                  <c:v>0.18899999999999997</c:v>
                </c:pt>
                <c:pt idx="165">
                  <c:v>8.8000000000000009E-2</c:v>
                </c:pt>
                <c:pt idx="166">
                  <c:v>6.6000000000000003E-2</c:v>
                </c:pt>
              </c:numCache>
            </c:numRef>
          </c:val>
          <c:extLst>
            <c:ext xmlns:c16="http://schemas.microsoft.com/office/drawing/2014/chart" uri="{C3380CC4-5D6E-409C-BE32-E72D297353CC}">
              <c16:uniqueId val="{00000001-6657-4C2F-8BAF-88EF5607AAC2}"/>
            </c:ext>
          </c:extLst>
        </c:ser>
        <c:ser>
          <c:idx val="2"/>
          <c:order val="2"/>
          <c:tx>
            <c:strRef>
              <c:f>'Delirium Screening'!$G$1</c:f>
              <c:strCache>
                <c:ptCount val="1"/>
                <c:pt idx="0">
                  <c:v>No screen</c:v>
                </c:pt>
              </c:strCache>
            </c:strRef>
          </c:tx>
          <c:spPr>
            <a:solidFill>
              <a:schemeClr val="accent3"/>
            </a:solidFill>
            <a:ln>
              <a:noFill/>
            </a:ln>
            <a:effectLst/>
          </c:spPr>
          <c:invertIfNegative val="0"/>
          <c:dPt>
            <c:idx val="97"/>
            <c:invertIfNegative val="0"/>
            <c:bubble3D val="0"/>
            <c:spPr>
              <a:solidFill>
                <a:srgbClr val="D9B3FF"/>
              </a:solidFill>
              <a:ln>
                <a:solidFill>
                  <a:srgbClr val="D9B3FF"/>
                </a:solidFill>
              </a:ln>
              <a:effectLst/>
            </c:spPr>
            <c:extLst>
              <c:ext xmlns:c16="http://schemas.microsoft.com/office/drawing/2014/chart" uri="{C3380CC4-5D6E-409C-BE32-E72D297353CC}">
                <c16:uniqueId val="{00000005-0F57-4D99-9DDF-3BC17EAD176F}"/>
              </c:ext>
            </c:extLst>
          </c:dPt>
          <c:cat>
            <c:strRef>
              <c:f>'Delirium Screening'!$A$2:$A$168</c:f>
              <c:strCache>
                <c:ptCount val="167"/>
                <c:pt idx="0">
                  <c:v>13</c:v>
                </c:pt>
                <c:pt idx="1">
                  <c:v>17</c:v>
                </c:pt>
                <c:pt idx="2">
                  <c:v>33</c:v>
                </c:pt>
                <c:pt idx="3">
                  <c:v>47</c:v>
                </c:pt>
                <c:pt idx="4">
                  <c:v>63</c:v>
                </c:pt>
                <c:pt idx="5">
                  <c:v>68</c:v>
                </c:pt>
                <c:pt idx="6">
                  <c:v>97</c:v>
                </c:pt>
                <c:pt idx="7">
                  <c:v>110</c:v>
                </c:pt>
                <c:pt idx="8">
                  <c:v>120</c:v>
                </c:pt>
                <c:pt idx="9">
                  <c:v>125</c:v>
                </c:pt>
                <c:pt idx="10">
                  <c:v>130</c:v>
                </c:pt>
                <c:pt idx="11">
                  <c:v>144</c:v>
                </c:pt>
                <c:pt idx="12">
                  <c:v>149</c:v>
                </c:pt>
                <c:pt idx="13">
                  <c:v>85</c:v>
                </c:pt>
                <c:pt idx="14">
                  <c:v>23</c:v>
                </c:pt>
                <c:pt idx="15">
                  <c:v>96</c:v>
                </c:pt>
                <c:pt idx="16">
                  <c:v>15</c:v>
                </c:pt>
                <c:pt idx="17">
                  <c:v>14</c:v>
                </c:pt>
                <c:pt idx="18">
                  <c:v>18</c:v>
                </c:pt>
                <c:pt idx="19">
                  <c:v>104</c:v>
                </c:pt>
                <c:pt idx="20">
                  <c:v>131</c:v>
                </c:pt>
                <c:pt idx="21">
                  <c:v>54</c:v>
                </c:pt>
                <c:pt idx="22">
                  <c:v>65</c:v>
                </c:pt>
                <c:pt idx="23">
                  <c:v>72</c:v>
                </c:pt>
                <c:pt idx="24">
                  <c:v>111</c:v>
                </c:pt>
                <c:pt idx="25">
                  <c:v>112</c:v>
                </c:pt>
                <c:pt idx="26">
                  <c:v>53</c:v>
                </c:pt>
                <c:pt idx="27">
                  <c:v>116</c:v>
                </c:pt>
                <c:pt idx="28">
                  <c:v>124</c:v>
                </c:pt>
                <c:pt idx="29">
                  <c:v>135</c:v>
                </c:pt>
                <c:pt idx="30">
                  <c:v>164</c:v>
                </c:pt>
                <c:pt idx="31">
                  <c:v>108</c:v>
                </c:pt>
                <c:pt idx="32">
                  <c:v>123</c:v>
                </c:pt>
                <c:pt idx="33">
                  <c:v>38</c:v>
                </c:pt>
                <c:pt idx="34">
                  <c:v>57</c:v>
                </c:pt>
                <c:pt idx="35">
                  <c:v>83</c:v>
                </c:pt>
                <c:pt idx="36">
                  <c:v>30</c:v>
                </c:pt>
                <c:pt idx="37">
                  <c:v>98</c:v>
                </c:pt>
                <c:pt idx="38">
                  <c:v>58</c:v>
                </c:pt>
                <c:pt idx="39">
                  <c:v>106</c:v>
                </c:pt>
                <c:pt idx="40">
                  <c:v>91</c:v>
                </c:pt>
                <c:pt idx="41">
                  <c:v>60</c:v>
                </c:pt>
                <c:pt idx="42">
                  <c:v>140</c:v>
                </c:pt>
                <c:pt idx="43">
                  <c:v>105</c:v>
                </c:pt>
                <c:pt idx="44">
                  <c:v>16</c:v>
                </c:pt>
                <c:pt idx="45">
                  <c:v>34</c:v>
                </c:pt>
                <c:pt idx="46">
                  <c:v>74</c:v>
                </c:pt>
                <c:pt idx="47">
                  <c:v>82</c:v>
                </c:pt>
                <c:pt idx="48">
                  <c:v>153</c:v>
                </c:pt>
                <c:pt idx="49">
                  <c:v>157</c:v>
                </c:pt>
                <c:pt idx="50">
                  <c:v>44</c:v>
                </c:pt>
                <c:pt idx="51">
                  <c:v>127</c:v>
                </c:pt>
                <c:pt idx="52">
                  <c:v>73</c:v>
                </c:pt>
                <c:pt idx="53">
                  <c:v>145</c:v>
                </c:pt>
                <c:pt idx="54">
                  <c:v>132</c:v>
                </c:pt>
                <c:pt idx="55">
                  <c:v>90</c:v>
                </c:pt>
                <c:pt idx="56">
                  <c:v>48</c:v>
                </c:pt>
                <c:pt idx="57">
                  <c:v>87</c:v>
                </c:pt>
                <c:pt idx="58">
                  <c:v>142</c:v>
                </c:pt>
                <c:pt idx="59">
                  <c:v>29</c:v>
                </c:pt>
                <c:pt idx="60">
                  <c:v>92</c:v>
                </c:pt>
                <c:pt idx="61">
                  <c:v>126</c:v>
                </c:pt>
                <c:pt idx="62">
                  <c:v>136</c:v>
                </c:pt>
                <c:pt idx="63">
                  <c:v>89</c:v>
                </c:pt>
                <c:pt idx="64">
                  <c:v>69</c:v>
                </c:pt>
                <c:pt idx="65">
                  <c:v>152</c:v>
                </c:pt>
                <c:pt idx="66">
                  <c:v>64</c:v>
                </c:pt>
                <c:pt idx="67">
                  <c:v>7</c:v>
                </c:pt>
                <c:pt idx="68">
                  <c:v>80</c:v>
                </c:pt>
                <c:pt idx="69">
                  <c:v>55</c:v>
                </c:pt>
                <c:pt idx="70">
                  <c:v>1</c:v>
                </c:pt>
                <c:pt idx="71">
                  <c:v>166</c:v>
                </c:pt>
                <c:pt idx="72">
                  <c:v>78</c:v>
                </c:pt>
                <c:pt idx="73">
                  <c:v>101</c:v>
                </c:pt>
                <c:pt idx="74">
                  <c:v>107</c:v>
                </c:pt>
                <c:pt idx="75">
                  <c:v>37</c:v>
                </c:pt>
                <c:pt idx="76">
                  <c:v>24</c:v>
                </c:pt>
                <c:pt idx="77">
                  <c:v>88</c:v>
                </c:pt>
                <c:pt idx="78">
                  <c:v>12</c:v>
                </c:pt>
                <c:pt idx="79">
                  <c:v>121</c:v>
                </c:pt>
                <c:pt idx="80">
                  <c:v>154</c:v>
                </c:pt>
                <c:pt idx="81">
                  <c:v>109</c:v>
                </c:pt>
                <c:pt idx="82">
                  <c:v>51</c:v>
                </c:pt>
                <c:pt idx="83">
                  <c:v>9</c:v>
                </c:pt>
                <c:pt idx="84">
                  <c:v>67</c:v>
                </c:pt>
                <c:pt idx="85">
                  <c:v>45</c:v>
                </c:pt>
                <c:pt idx="86">
                  <c:v>119</c:v>
                </c:pt>
                <c:pt idx="87">
                  <c:v>39</c:v>
                </c:pt>
                <c:pt idx="88">
                  <c:v>66</c:v>
                </c:pt>
                <c:pt idx="89">
                  <c:v>31</c:v>
                </c:pt>
                <c:pt idx="90">
                  <c:v>3</c:v>
                </c:pt>
                <c:pt idx="91">
                  <c:v>117</c:v>
                </c:pt>
                <c:pt idx="92">
                  <c:v>159</c:v>
                </c:pt>
                <c:pt idx="93">
                  <c:v>160</c:v>
                </c:pt>
                <c:pt idx="94">
                  <c:v>162</c:v>
                </c:pt>
                <c:pt idx="95">
                  <c:v>56</c:v>
                </c:pt>
                <c:pt idx="96">
                  <c:v>95</c:v>
                </c:pt>
                <c:pt idx="97">
                  <c:v>TNS</c:v>
                </c:pt>
                <c:pt idx="98">
                  <c:v>114</c:v>
                </c:pt>
                <c:pt idx="99">
                  <c:v>113</c:v>
                </c:pt>
                <c:pt idx="100">
                  <c:v>79</c:v>
                </c:pt>
                <c:pt idx="101">
                  <c:v>118</c:v>
                </c:pt>
                <c:pt idx="102">
                  <c:v>163</c:v>
                </c:pt>
                <c:pt idx="103">
                  <c:v>99</c:v>
                </c:pt>
                <c:pt idx="104">
                  <c:v>21</c:v>
                </c:pt>
                <c:pt idx="105">
                  <c:v>8</c:v>
                </c:pt>
                <c:pt idx="106">
                  <c:v>28</c:v>
                </c:pt>
                <c:pt idx="107">
                  <c:v>25</c:v>
                </c:pt>
                <c:pt idx="108">
                  <c:v>158</c:v>
                </c:pt>
                <c:pt idx="109">
                  <c:v>86</c:v>
                </c:pt>
                <c:pt idx="110">
                  <c:v>43</c:v>
                </c:pt>
                <c:pt idx="111">
                  <c:v>35</c:v>
                </c:pt>
                <c:pt idx="112">
                  <c:v>10</c:v>
                </c:pt>
                <c:pt idx="113">
                  <c:v>41</c:v>
                </c:pt>
                <c:pt idx="114">
                  <c:v>52</c:v>
                </c:pt>
                <c:pt idx="115">
                  <c:v>129</c:v>
                </c:pt>
                <c:pt idx="116">
                  <c:v>156</c:v>
                </c:pt>
                <c:pt idx="117">
                  <c:v>103</c:v>
                </c:pt>
                <c:pt idx="118">
                  <c:v>70</c:v>
                </c:pt>
                <c:pt idx="119">
                  <c:v>141</c:v>
                </c:pt>
                <c:pt idx="120">
                  <c:v>19</c:v>
                </c:pt>
                <c:pt idx="121">
                  <c:v>81</c:v>
                </c:pt>
                <c:pt idx="122">
                  <c:v>155</c:v>
                </c:pt>
                <c:pt idx="123">
                  <c:v>32</c:v>
                </c:pt>
                <c:pt idx="124">
                  <c:v>22</c:v>
                </c:pt>
                <c:pt idx="125">
                  <c:v>62</c:v>
                </c:pt>
                <c:pt idx="126">
                  <c:v>139</c:v>
                </c:pt>
                <c:pt idx="127">
                  <c:v>50</c:v>
                </c:pt>
                <c:pt idx="128">
                  <c:v>138</c:v>
                </c:pt>
                <c:pt idx="129">
                  <c:v>2</c:v>
                </c:pt>
                <c:pt idx="130">
                  <c:v>42</c:v>
                </c:pt>
                <c:pt idx="131">
                  <c:v>5</c:v>
                </c:pt>
                <c:pt idx="132">
                  <c:v>36</c:v>
                </c:pt>
                <c:pt idx="133">
                  <c:v>6</c:v>
                </c:pt>
                <c:pt idx="134">
                  <c:v>40</c:v>
                </c:pt>
                <c:pt idx="135">
                  <c:v>128</c:v>
                </c:pt>
                <c:pt idx="136">
                  <c:v>137</c:v>
                </c:pt>
                <c:pt idx="137">
                  <c:v>146</c:v>
                </c:pt>
                <c:pt idx="138">
                  <c:v>102</c:v>
                </c:pt>
                <c:pt idx="139">
                  <c:v>165</c:v>
                </c:pt>
                <c:pt idx="140">
                  <c:v>75</c:v>
                </c:pt>
                <c:pt idx="141">
                  <c:v>26</c:v>
                </c:pt>
                <c:pt idx="142">
                  <c:v>134</c:v>
                </c:pt>
                <c:pt idx="143">
                  <c:v>11</c:v>
                </c:pt>
                <c:pt idx="144">
                  <c:v>61</c:v>
                </c:pt>
                <c:pt idx="145">
                  <c:v>71</c:v>
                </c:pt>
                <c:pt idx="146">
                  <c:v>93</c:v>
                </c:pt>
                <c:pt idx="147">
                  <c:v>115</c:v>
                </c:pt>
                <c:pt idx="148">
                  <c:v>143</c:v>
                </c:pt>
                <c:pt idx="149">
                  <c:v>150</c:v>
                </c:pt>
                <c:pt idx="150">
                  <c:v>4</c:v>
                </c:pt>
                <c:pt idx="151">
                  <c:v>100</c:v>
                </c:pt>
                <c:pt idx="152">
                  <c:v>122</c:v>
                </c:pt>
                <c:pt idx="153">
                  <c:v>147</c:v>
                </c:pt>
                <c:pt idx="154">
                  <c:v>133</c:v>
                </c:pt>
                <c:pt idx="155">
                  <c:v>59</c:v>
                </c:pt>
                <c:pt idx="156">
                  <c:v>46</c:v>
                </c:pt>
                <c:pt idx="157">
                  <c:v>76</c:v>
                </c:pt>
                <c:pt idx="158">
                  <c:v>151</c:v>
                </c:pt>
                <c:pt idx="159">
                  <c:v>27</c:v>
                </c:pt>
                <c:pt idx="160">
                  <c:v>161</c:v>
                </c:pt>
                <c:pt idx="161">
                  <c:v>77</c:v>
                </c:pt>
                <c:pt idx="162">
                  <c:v>84</c:v>
                </c:pt>
                <c:pt idx="163">
                  <c:v>148</c:v>
                </c:pt>
                <c:pt idx="164">
                  <c:v>49</c:v>
                </c:pt>
                <c:pt idx="165">
                  <c:v>20</c:v>
                </c:pt>
                <c:pt idx="166">
                  <c:v>94</c:v>
                </c:pt>
              </c:strCache>
            </c:strRef>
          </c:cat>
          <c:val>
            <c:numRef>
              <c:f>'Delirium Screening'!$G$2:$G$168</c:f>
              <c:numCache>
                <c:formatCode>0.0%</c:formatCode>
                <c:ptCount val="167"/>
                <c:pt idx="0">
                  <c:v>0</c:v>
                </c:pt>
                <c:pt idx="1">
                  <c:v>0</c:v>
                </c:pt>
                <c:pt idx="2">
                  <c:v>0</c:v>
                </c:pt>
                <c:pt idx="3">
                  <c:v>0</c:v>
                </c:pt>
                <c:pt idx="4">
                  <c:v>0</c:v>
                </c:pt>
                <c:pt idx="5">
                  <c:v>0</c:v>
                </c:pt>
                <c:pt idx="6">
                  <c:v>0</c:v>
                </c:pt>
                <c:pt idx="7">
                  <c:v>0</c:v>
                </c:pt>
                <c:pt idx="8">
                  <c:v>0</c:v>
                </c:pt>
                <c:pt idx="9">
                  <c:v>0</c:v>
                </c:pt>
                <c:pt idx="10">
                  <c:v>0</c:v>
                </c:pt>
                <c:pt idx="11">
                  <c:v>0</c:v>
                </c:pt>
                <c:pt idx="12">
                  <c:v>0</c:v>
                </c:pt>
                <c:pt idx="13">
                  <c:v>1.1000000000000001E-2</c:v>
                </c:pt>
                <c:pt idx="14">
                  <c:v>0</c:v>
                </c:pt>
                <c:pt idx="15">
                  <c:v>0</c:v>
                </c:pt>
                <c:pt idx="16">
                  <c:v>0</c:v>
                </c:pt>
                <c:pt idx="17">
                  <c:v>0</c:v>
                </c:pt>
                <c:pt idx="18">
                  <c:v>2.3E-2</c:v>
                </c:pt>
                <c:pt idx="19">
                  <c:v>0</c:v>
                </c:pt>
                <c:pt idx="20">
                  <c:v>0</c:v>
                </c:pt>
                <c:pt idx="21">
                  <c:v>0</c:v>
                </c:pt>
                <c:pt idx="22">
                  <c:v>2.5000000000000001E-2</c:v>
                </c:pt>
                <c:pt idx="23">
                  <c:v>2.5000000000000001E-2</c:v>
                </c:pt>
                <c:pt idx="24">
                  <c:v>0</c:v>
                </c:pt>
                <c:pt idx="25">
                  <c:v>1.3000000000000001E-2</c:v>
                </c:pt>
                <c:pt idx="26">
                  <c:v>2.6000000000000002E-2</c:v>
                </c:pt>
                <c:pt idx="27">
                  <c:v>3.7999999999999999E-2</c:v>
                </c:pt>
                <c:pt idx="28">
                  <c:v>0</c:v>
                </c:pt>
                <c:pt idx="29">
                  <c:v>0</c:v>
                </c:pt>
                <c:pt idx="30">
                  <c:v>3.7999999999999999E-2</c:v>
                </c:pt>
                <c:pt idx="31">
                  <c:v>0</c:v>
                </c:pt>
                <c:pt idx="32">
                  <c:v>4.4999999999999998E-2</c:v>
                </c:pt>
                <c:pt idx="33">
                  <c:v>0</c:v>
                </c:pt>
                <c:pt idx="34">
                  <c:v>2.5000000000000001E-2</c:v>
                </c:pt>
                <c:pt idx="35">
                  <c:v>0</c:v>
                </c:pt>
                <c:pt idx="36">
                  <c:v>3.7999999999999999E-2</c:v>
                </c:pt>
                <c:pt idx="37">
                  <c:v>0</c:v>
                </c:pt>
                <c:pt idx="38">
                  <c:v>0</c:v>
                </c:pt>
                <c:pt idx="39">
                  <c:v>2.5000000000000001E-2</c:v>
                </c:pt>
                <c:pt idx="40">
                  <c:v>2.3E-2</c:v>
                </c:pt>
                <c:pt idx="41">
                  <c:v>5.2999999999999999E-2</c:v>
                </c:pt>
                <c:pt idx="42">
                  <c:v>3.6000000000000004E-2</c:v>
                </c:pt>
                <c:pt idx="43">
                  <c:v>3.7000000000000005E-2</c:v>
                </c:pt>
                <c:pt idx="44">
                  <c:v>0</c:v>
                </c:pt>
                <c:pt idx="45">
                  <c:v>7.4999999999999997E-2</c:v>
                </c:pt>
                <c:pt idx="46">
                  <c:v>7.4999999999999997E-2</c:v>
                </c:pt>
                <c:pt idx="47">
                  <c:v>0.05</c:v>
                </c:pt>
                <c:pt idx="48">
                  <c:v>2.5000000000000001E-2</c:v>
                </c:pt>
                <c:pt idx="49">
                  <c:v>0.05</c:v>
                </c:pt>
                <c:pt idx="50">
                  <c:v>5.0999999999999997E-2</c:v>
                </c:pt>
                <c:pt idx="51">
                  <c:v>5.0999999999999997E-2</c:v>
                </c:pt>
                <c:pt idx="52">
                  <c:v>6.3E-2</c:v>
                </c:pt>
                <c:pt idx="53">
                  <c:v>0.05</c:v>
                </c:pt>
                <c:pt idx="54">
                  <c:v>7.0999999999999994E-2</c:v>
                </c:pt>
                <c:pt idx="55">
                  <c:v>3.2000000000000001E-2</c:v>
                </c:pt>
                <c:pt idx="56">
                  <c:v>0</c:v>
                </c:pt>
                <c:pt idx="57">
                  <c:v>0.1</c:v>
                </c:pt>
                <c:pt idx="58">
                  <c:v>0.111</c:v>
                </c:pt>
                <c:pt idx="59">
                  <c:v>0.05</c:v>
                </c:pt>
                <c:pt idx="60">
                  <c:v>1.4999999999999999E-2</c:v>
                </c:pt>
                <c:pt idx="61">
                  <c:v>0.08</c:v>
                </c:pt>
                <c:pt idx="62">
                  <c:v>9.8000000000000004E-2</c:v>
                </c:pt>
                <c:pt idx="63">
                  <c:v>0.1</c:v>
                </c:pt>
                <c:pt idx="64">
                  <c:v>3.7999999999999999E-2</c:v>
                </c:pt>
                <c:pt idx="65">
                  <c:v>0.10300000000000001</c:v>
                </c:pt>
                <c:pt idx="66">
                  <c:v>0.111</c:v>
                </c:pt>
                <c:pt idx="67">
                  <c:v>1.7000000000000001E-2</c:v>
                </c:pt>
                <c:pt idx="68">
                  <c:v>7.2999999999999995E-2</c:v>
                </c:pt>
                <c:pt idx="69">
                  <c:v>3.7999999999999999E-2</c:v>
                </c:pt>
                <c:pt idx="70">
                  <c:v>5.5999999999999994E-2</c:v>
                </c:pt>
                <c:pt idx="71">
                  <c:v>0.13</c:v>
                </c:pt>
                <c:pt idx="72">
                  <c:v>0.10099999999999999</c:v>
                </c:pt>
                <c:pt idx="73">
                  <c:v>1.6E-2</c:v>
                </c:pt>
                <c:pt idx="74">
                  <c:v>3.7000000000000005E-2</c:v>
                </c:pt>
                <c:pt idx="75">
                  <c:v>9.8000000000000004E-2</c:v>
                </c:pt>
                <c:pt idx="76">
                  <c:v>2.2000000000000002E-2</c:v>
                </c:pt>
                <c:pt idx="77">
                  <c:v>0.16</c:v>
                </c:pt>
                <c:pt idx="78">
                  <c:v>1.6E-2</c:v>
                </c:pt>
                <c:pt idx="79">
                  <c:v>2.5000000000000001E-2</c:v>
                </c:pt>
                <c:pt idx="80">
                  <c:v>0.15</c:v>
                </c:pt>
                <c:pt idx="81">
                  <c:v>0.10199999999999999</c:v>
                </c:pt>
                <c:pt idx="82">
                  <c:v>0.127</c:v>
                </c:pt>
                <c:pt idx="83">
                  <c:v>0.17100000000000001</c:v>
                </c:pt>
                <c:pt idx="84">
                  <c:v>1.2E-2</c:v>
                </c:pt>
                <c:pt idx="85">
                  <c:v>0.17499999999999999</c:v>
                </c:pt>
                <c:pt idx="86">
                  <c:v>7.4999999999999997E-2</c:v>
                </c:pt>
                <c:pt idx="87">
                  <c:v>6.7000000000000004E-2</c:v>
                </c:pt>
                <c:pt idx="88">
                  <c:v>0.111</c:v>
                </c:pt>
                <c:pt idx="89">
                  <c:v>7.0000000000000007E-2</c:v>
                </c:pt>
                <c:pt idx="90">
                  <c:v>0.10400000000000001</c:v>
                </c:pt>
                <c:pt idx="91">
                  <c:v>0.1</c:v>
                </c:pt>
                <c:pt idx="92">
                  <c:v>0.125</c:v>
                </c:pt>
                <c:pt idx="93">
                  <c:v>9.4E-2</c:v>
                </c:pt>
                <c:pt idx="94">
                  <c:v>0.17499999999999999</c:v>
                </c:pt>
                <c:pt idx="95">
                  <c:v>0.17699999999999999</c:v>
                </c:pt>
                <c:pt idx="96">
                  <c:v>0.152</c:v>
                </c:pt>
                <c:pt idx="97">
                  <c:v>0.129</c:v>
                </c:pt>
                <c:pt idx="98">
                  <c:v>0.16300000000000001</c:v>
                </c:pt>
                <c:pt idx="99">
                  <c:v>0.12300000000000001</c:v>
                </c:pt>
                <c:pt idx="100">
                  <c:v>8.8000000000000009E-2</c:v>
                </c:pt>
                <c:pt idx="101">
                  <c:v>0.05</c:v>
                </c:pt>
                <c:pt idx="102">
                  <c:v>0.2</c:v>
                </c:pt>
                <c:pt idx="103">
                  <c:v>1.3000000000000001E-2</c:v>
                </c:pt>
                <c:pt idx="104">
                  <c:v>4.8000000000000001E-2</c:v>
                </c:pt>
                <c:pt idx="105">
                  <c:v>0.13500000000000001</c:v>
                </c:pt>
                <c:pt idx="106">
                  <c:v>0.122</c:v>
                </c:pt>
                <c:pt idx="107">
                  <c:v>0.125</c:v>
                </c:pt>
                <c:pt idx="108">
                  <c:v>2.5000000000000001E-2</c:v>
                </c:pt>
                <c:pt idx="109">
                  <c:v>0.12</c:v>
                </c:pt>
                <c:pt idx="110">
                  <c:v>0.10800000000000001</c:v>
                </c:pt>
                <c:pt idx="111">
                  <c:v>0.16</c:v>
                </c:pt>
                <c:pt idx="112">
                  <c:v>0.21600000000000003</c:v>
                </c:pt>
                <c:pt idx="113">
                  <c:v>0.192</c:v>
                </c:pt>
                <c:pt idx="114">
                  <c:v>0.109</c:v>
                </c:pt>
                <c:pt idx="115">
                  <c:v>0.19399999999999998</c:v>
                </c:pt>
                <c:pt idx="116">
                  <c:v>0.188</c:v>
                </c:pt>
                <c:pt idx="117">
                  <c:v>0.24399999999999999</c:v>
                </c:pt>
                <c:pt idx="118">
                  <c:v>0.15</c:v>
                </c:pt>
                <c:pt idx="119">
                  <c:v>0.188</c:v>
                </c:pt>
                <c:pt idx="120">
                  <c:v>0.23399999999999999</c:v>
                </c:pt>
                <c:pt idx="121">
                  <c:v>0.27300000000000002</c:v>
                </c:pt>
                <c:pt idx="122">
                  <c:v>0.20499999999999999</c:v>
                </c:pt>
                <c:pt idx="123">
                  <c:v>0.15</c:v>
                </c:pt>
                <c:pt idx="124">
                  <c:v>0.2</c:v>
                </c:pt>
                <c:pt idx="125">
                  <c:v>0.2</c:v>
                </c:pt>
                <c:pt idx="126">
                  <c:v>0.22399999999999998</c:v>
                </c:pt>
                <c:pt idx="127">
                  <c:v>0.13600000000000001</c:v>
                </c:pt>
                <c:pt idx="128">
                  <c:v>0.16</c:v>
                </c:pt>
                <c:pt idx="129">
                  <c:v>0.18600000000000003</c:v>
                </c:pt>
                <c:pt idx="130">
                  <c:v>0.24100000000000002</c:v>
                </c:pt>
                <c:pt idx="131">
                  <c:v>0.13900000000000001</c:v>
                </c:pt>
                <c:pt idx="132">
                  <c:v>0.24399999999999999</c:v>
                </c:pt>
                <c:pt idx="133">
                  <c:v>0.29699999999999999</c:v>
                </c:pt>
                <c:pt idx="134">
                  <c:v>0.26200000000000001</c:v>
                </c:pt>
                <c:pt idx="135">
                  <c:v>0.13900000000000001</c:v>
                </c:pt>
                <c:pt idx="136">
                  <c:v>0.16699999999999998</c:v>
                </c:pt>
                <c:pt idx="137">
                  <c:v>0.28800000000000003</c:v>
                </c:pt>
                <c:pt idx="138">
                  <c:v>0.25</c:v>
                </c:pt>
                <c:pt idx="139">
                  <c:v>0.33799999999999997</c:v>
                </c:pt>
                <c:pt idx="140">
                  <c:v>0</c:v>
                </c:pt>
                <c:pt idx="141">
                  <c:v>0.3</c:v>
                </c:pt>
                <c:pt idx="142">
                  <c:v>0.27500000000000002</c:v>
                </c:pt>
                <c:pt idx="143">
                  <c:v>0.29699999999999999</c:v>
                </c:pt>
                <c:pt idx="144">
                  <c:v>0.34399999999999997</c:v>
                </c:pt>
                <c:pt idx="145">
                  <c:v>0.32</c:v>
                </c:pt>
                <c:pt idx="146">
                  <c:v>0.31</c:v>
                </c:pt>
                <c:pt idx="147">
                  <c:v>0.43799999999999994</c:v>
                </c:pt>
                <c:pt idx="148">
                  <c:v>0.375</c:v>
                </c:pt>
                <c:pt idx="149">
                  <c:v>0.29899999999999999</c:v>
                </c:pt>
                <c:pt idx="150">
                  <c:v>0.28899999999999998</c:v>
                </c:pt>
                <c:pt idx="151">
                  <c:v>0.36399999999999999</c:v>
                </c:pt>
                <c:pt idx="152">
                  <c:v>0.4</c:v>
                </c:pt>
                <c:pt idx="153">
                  <c:v>0.47499999999999998</c:v>
                </c:pt>
                <c:pt idx="154">
                  <c:v>0.36399999999999999</c:v>
                </c:pt>
                <c:pt idx="155">
                  <c:v>0.42</c:v>
                </c:pt>
                <c:pt idx="156">
                  <c:v>0.33299999999999996</c:v>
                </c:pt>
                <c:pt idx="157">
                  <c:v>0.45</c:v>
                </c:pt>
                <c:pt idx="158">
                  <c:v>0.436</c:v>
                </c:pt>
                <c:pt idx="159">
                  <c:v>0.47499999999999998</c:v>
                </c:pt>
                <c:pt idx="160">
                  <c:v>0.5</c:v>
                </c:pt>
                <c:pt idx="161">
                  <c:v>0.46500000000000002</c:v>
                </c:pt>
                <c:pt idx="162">
                  <c:v>0.38799999999999996</c:v>
                </c:pt>
                <c:pt idx="163">
                  <c:v>0.6</c:v>
                </c:pt>
                <c:pt idx="164">
                  <c:v>0.434</c:v>
                </c:pt>
                <c:pt idx="165">
                  <c:v>0.53799999999999992</c:v>
                </c:pt>
                <c:pt idx="166">
                  <c:v>0.56600000000000006</c:v>
                </c:pt>
              </c:numCache>
            </c:numRef>
          </c:val>
          <c:extLst>
            <c:ext xmlns:c16="http://schemas.microsoft.com/office/drawing/2014/chart" uri="{C3380CC4-5D6E-409C-BE32-E72D297353CC}">
              <c16:uniqueId val="{00000002-6657-4C2F-8BAF-88EF5607AAC2}"/>
            </c:ext>
          </c:extLst>
        </c:ser>
        <c:dLbls>
          <c:showLegendKey val="0"/>
          <c:showVal val="0"/>
          <c:showCatName val="0"/>
          <c:showSerName val="0"/>
          <c:showPercent val="0"/>
          <c:showBubbleSize val="0"/>
        </c:dLbls>
        <c:gapWidth val="150"/>
        <c:overlap val="100"/>
        <c:axId val="497122272"/>
        <c:axId val="497121912"/>
      </c:barChart>
      <c:catAx>
        <c:axId val="4971222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497121912"/>
        <c:crosses val="autoZero"/>
        <c:auto val="1"/>
        <c:lblAlgn val="ctr"/>
        <c:lblOffset val="100"/>
        <c:noMultiLvlLbl val="0"/>
      </c:catAx>
      <c:valAx>
        <c:axId val="49712191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497122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ontserrat" panose="00000500000000000000" pitchFamily="2"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GB"/>
              <a:t>Round 5 pain assessment within 24 hours (n=166)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barChart>
        <c:barDir val="col"/>
        <c:grouping val="stacked"/>
        <c:varyColors val="0"/>
        <c:ser>
          <c:idx val="0"/>
          <c:order val="0"/>
          <c:tx>
            <c:strRef>
              <c:f>'Pain Assessment'!$E$1</c:f>
              <c:strCache>
                <c:ptCount val="1"/>
                <c:pt idx="0">
                  <c:v>Within 24 hours*</c:v>
                </c:pt>
              </c:strCache>
            </c:strRef>
          </c:tx>
          <c:spPr>
            <a:solidFill>
              <a:schemeClr val="accent1"/>
            </a:solidFill>
            <a:ln>
              <a:noFill/>
            </a:ln>
            <a:effectLst/>
          </c:spPr>
          <c:invertIfNegative val="0"/>
          <c:dPt>
            <c:idx val="105"/>
            <c:invertIfNegative val="0"/>
            <c:bubble3D val="0"/>
            <c:spPr>
              <a:solidFill>
                <a:srgbClr val="7030A0"/>
              </a:solidFill>
              <a:ln>
                <a:solidFill>
                  <a:srgbClr val="7030A0"/>
                </a:solidFill>
              </a:ln>
              <a:effectLst/>
            </c:spPr>
            <c:extLst>
              <c:ext xmlns:c16="http://schemas.microsoft.com/office/drawing/2014/chart" uri="{C3380CC4-5D6E-409C-BE32-E72D297353CC}">
                <c16:uniqueId val="{00000003-D3BB-4CA1-AC14-F0201BDF26F4}"/>
              </c:ext>
            </c:extLst>
          </c:dPt>
          <c:cat>
            <c:strRef>
              <c:f>'Pain Assessment'!$A$2:$A$168</c:f>
              <c:strCache>
                <c:ptCount val="167"/>
                <c:pt idx="0">
                  <c:v>1</c:v>
                </c:pt>
                <c:pt idx="1">
                  <c:v>9</c:v>
                </c:pt>
                <c:pt idx="2">
                  <c:v>10</c:v>
                </c:pt>
                <c:pt idx="3">
                  <c:v>13</c:v>
                </c:pt>
                <c:pt idx="4">
                  <c:v>19</c:v>
                </c:pt>
                <c:pt idx="5">
                  <c:v>24</c:v>
                </c:pt>
                <c:pt idx="6">
                  <c:v>25</c:v>
                </c:pt>
                <c:pt idx="7">
                  <c:v>39</c:v>
                </c:pt>
                <c:pt idx="8">
                  <c:v>47</c:v>
                </c:pt>
                <c:pt idx="9">
                  <c:v>48</c:v>
                </c:pt>
                <c:pt idx="10">
                  <c:v>49</c:v>
                </c:pt>
                <c:pt idx="11">
                  <c:v>53</c:v>
                </c:pt>
                <c:pt idx="12">
                  <c:v>55</c:v>
                </c:pt>
                <c:pt idx="13">
                  <c:v>57</c:v>
                </c:pt>
                <c:pt idx="14">
                  <c:v>63</c:v>
                </c:pt>
                <c:pt idx="15">
                  <c:v>65</c:v>
                </c:pt>
                <c:pt idx="16">
                  <c:v>76</c:v>
                </c:pt>
                <c:pt idx="17">
                  <c:v>82</c:v>
                </c:pt>
                <c:pt idx="18">
                  <c:v>95</c:v>
                </c:pt>
                <c:pt idx="19">
                  <c:v>97</c:v>
                </c:pt>
                <c:pt idx="20">
                  <c:v>105</c:v>
                </c:pt>
                <c:pt idx="21">
                  <c:v>110</c:v>
                </c:pt>
                <c:pt idx="22">
                  <c:v>111</c:v>
                </c:pt>
                <c:pt idx="23">
                  <c:v>118</c:v>
                </c:pt>
                <c:pt idx="24">
                  <c:v>122</c:v>
                </c:pt>
                <c:pt idx="25">
                  <c:v>127</c:v>
                </c:pt>
                <c:pt idx="26">
                  <c:v>128</c:v>
                </c:pt>
                <c:pt idx="27">
                  <c:v>129</c:v>
                </c:pt>
                <c:pt idx="28">
                  <c:v>131</c:v>
                </c:pt>
                <c:pt idx="29">
                  <c:v>136</c:v>
                </c:pt>
                <c:pt idx="30">
                  <c:v>137</c:v>
                </c:pt>
                <c:pt idx="31">
                  <c:v>142</c:v>
                </c:pt>
                <c:pt idx="32">
                  <c:v>147</c:v>
                </c:pt>
                <c:pt idx="33">
                  <c:v>148</c:v>
                </c:pt>
                <c:pt idx="34">
                  <c:v>149</c:v>
                </c:pt>
                <c:pt idx="35">
                  <c:v>157</c:v>
                </c:pt>
                <c:pt idx="36">
                  <c:v>161</c:v>
                </c:pt>
                <c:pt idx="37">
                  <c:v>166</c:v>
                </c:pt>
                <c:pt idx="38">
                  <c:v>37</c:v>
                </c:pt>
                <c:pt idx="39">
                  <c:v>102</c:v>
                </c:pt>
                <c:pt idx="40">
                  <c:v>112</c:v>
                </c:pt>
                <c:pt idx="41">
                  <c:v>125</c:v>
                </c:pt>
                <c:pt idx="42">
                  <c:v>165</c:v>
                </c:pt>
                <c:pt idx="43">
                  <c:v>45</c:v>
                </c:pt>
                <c:pt idx="44">
                  <c:v>56</c:v>
                </c:pt>
                <c:pt idx="45">
                  <c:v>75</c:v>
                </c:pt>
                <c:pt idx="46">
                  <c:v>144</c:v>
                </c:pt>
                <c:pt idx="47">
                  <c:v>154</c:v>
                </c:pt>
                <c:pt idx="48">
                  <c:v>101</c:v>
                </c:pt>
                <c:pt idx="49">
                  <c:v>143</c:v>
                </c:pt>
                <c:pt idx="50">
                  <c:v>60</c:v>
                </c:pt>
                <c:pt idx="51">
                  <c:v>30</c:v>
                </c:pt>
                <c:pt idx="52">
                  <c:v>3</c:v>
                </c:pt>
                <c:pt idx="53">
                  <c:v>132</c:v>
                </c:pt>
                <c:pt idx="54">
                  <c:v>54</c:v>
                </c:pt>
                <c:pt idx="55">
                  <c:v>68</c:v>
                </c:pt>
                <c:pt idx="56">
                  <c:v>115</c:v>
                </c:pt>
                <c:pt idx="57">
                  <c:v>120</c:v>
                </c:pt>
                <c:pt idx="58">
                  <c:v>33</c:v>
                </c:pt>
                <c:pt idx="59">
                  <c:v>108</c:v>
                </c:pt>
                <c:pt idx="60">
                  <c:v>139</c:v>
                </c:pt>
                <c:pt idx="61">
                  <c:v>106</c:v>
                </c:pt>
                <c:pt idx="62">
                  <c:v>141</c:v>
                </c:pt>
                <c:pt idx="63">
                  <c:v>163</c:v>
                </c:pt>
                <c:pt idx="64">
                  <c:v>35</c:v>
                </c:pt>
                <c:pt idx="65">
                  <c:v>98</c:v>
                </c:pt>
                <c:pt idx="66">
                  <c:v>14</c:v>
                </c:pt>
                <c:pt idx="67">
                  <c:v>23</c:v>
                </c:pt>
                <c:pt idx="68">
                  <c:v>73</c:v>
                </c:pt>
                <c:pt idx="69">
                  <c:v>74</c:v>
                </c:pt>
                <c:pt idx="70">
                  <c:v>145</c:v>
                </c:pt>
                <c:pt idx="71">
                  <c:v>162</c:v>
                </c:pt>
                <c:pt idx="72">
                  <c:v>17</c:v>
                </c:pt>
                <c:pt idx="73">
                  <c:v>80</c:v>
                </c:pt>
                <c:pt idx="74">
                  <c:v>43</c:v>
                </c:pt>
                <c:pt idx="75">
                  <c:v>50</c:v>
                </c:pt>
                <c:pt idx="76">
                  <c:v>66</c:v>
                </c:pt>
                <c:pt idx="77">
                  <c:v>121</c:v>
                </c:pt>
                <c:pt idx="78">
                  <c:v>135</c:v>
                </c:pt>
                <c:pt idx="79">
                  <c:v>113</c:v>
                </c:pt>
                <c:pt idx="80">
                  <c:v>119</c:v>
                </c:pt>
                <c:pt idx="81">
                  <c:v>44</c:v>
                </c:pt>
                <c:pt idx="82">
                  <c:v>114</c:v>
                </c:pt>
                <c:pt idx="83">
                  <c:v>38</c:v>
                </c:pt>
                <c:pt idx="84">
                  <c:v>146</c:v>
                </c:pt>
                <c:pt idx="85">
                  <c:v>140</c:v>
                </c:pt>
                <c:pt idx="86">
                  <c:v>130</c:v>
                </c:pt>
                <c:pt idx="87">
                  <c:v>18</c:v>
                </c:pt>
                <c:pt idx="88">
                  <c:v>77</c:v>
                </c:pt>
                <c:pt idx="89">
                  <c:v>88</c:v>
                </c:pt>
                <c:pt idx="90">
                  <c:v>62</c:v>
                </c:pt>
                <c:pt idx="91">
                  <c:v>117</c:v>
                </c:pt>
                <c:pt idx="92">
                  <c:v>116</c:v>
                </c:pt>
                <c:pt idx="93">
                  <c:v>152</c:v>
                </c:pt>
                <c:pt idx="94">
                  <c:v>107</c:v>
                </c:pt>
                <c:pt idx="95">
                  <c:v>69</c:v>
                </c:pt>
                <c:pt idx="96">
                  <c:v>133</c:v>
                </c:pt>
                <c:pt idx="97">
                  <c:v>78</c:v>
                </c:pt>
                <c:pt idx="98">
                  <c:v>86</c:v>
                </c:pt>
                <c:pt idx="99">
                  <c:v>58</c:v>
                </c:pt>
                <c:pt idx="100">
                  <c:v>91</c:v>
                </c:pt>
                <c:pt idx="101">
                  <c:v>96</c:v>
                </c:pt>
                <c:pt idx="102">
                  <c:v>85</c:v>
                </c:pt>
                <c:pt idx="103">
                  <c:v>46</c:v>
                </c:pt>
                <c:pt idx="104">
                  <c:v>159</c:v>
                </c:pt>
                <c:pt idx="105">
                  <c:v>TNS</c:v>
                </c:pt>
                <c:pt idx="106">
                  <c:v>99</c:v>
                </c:pt>
                <c:pt idx="107">
                  <c:v>32</c:v>
                </c:pt>
                <c:pt idx="108">
                  <c:v>83</c:v>
                </c:pt>
                <c:pt idx="109">
                  <c:v>134</c:v>
                </c:pt>
                <c:pt idx="110">
                  <c:v>160</c:v>
                </c:pt>
                <c:pt idx="111">
                  <c:v>41</c:v>
                </c:pt>
                <c:pt idx="112">
                  <c:v>59</c:v>
                </c:pt>
                <c:pt idx="113">
                  <c:v>124</c:v>
                </c:pt>
                <c:pt idx="114">
                  <c:v>158</c:v>
                </c:pt>
                <c:pt idx="115">
                  <c:v>12</c:v>
                </c:pt>
                <c:pt idx="116">
                  <c:v>100</c:v>
                </c:pt>
                <c:pt idx="117">
                  <c:v>79</c:v>
                </c:pt>
                <c:pt idx="118">
                  <c:v>6</c:v>
                </c:pt>
                <c:pt idx="119">
                  <c:v>16</c:v>
                </c:pt>
                <c:pt idx="120">
                  <c:v>27</c:v>
                </c:pt>
                <c:pt idx="121">
                  <c:v>151</c:v>
                </c:pt>
                <c:pt idx="122">
                  <c:v>36</c:v>
                </c:pt>
                <c:pt idx="123">
                  <c:v>67</c:v>
                </c:pt>
                <c:pt idx="124">
                  <c:v>42</c:v>
                </c:pt>
                <c:pt idx="125">
                  <c:v>26</c:v>
                </c:pt>
                <c:pt idx="126">
                  <c:v>72</c:v>
                </c:pt>
                <c:pt idx="127">
                  <c:v>81</c:v>
                </c:pt>
                <c:pt idx="128">
                  <c:v>104</c:v>
                </c:pt>
                <c:pt idx="129">
                  <c:v>2</c:v>
                </c:pt>
                <c:pt idx="130">
                  <c:v>153</c:v>
                </c:pt>
                <c:pt idx="131">
                  <c:v>71</c:v>
                </c:pt>
                <c:pt idx="132">
                  <c:v>7</c:v>
                </c:pt>
                <c:pt idx="133">
                  <c:v>155</c:v>
                </c:pt>
                <c:pt idx="134">
                  <c:v>21</c:v>
                </c:pt>
                <c:pt idx="135">
                  <c:v>29</c:v>
                </c:pt>
                <c:pt idx="136">
                  <c:v>40</c:v>
                </c:pt>
                <c:pt idx="137">
                  <c:v>90</c:v>
                </c:pt>
                <c:pt idx="138">
                  <c:v>123</c:v>
                </c:pt>
                <c:pt idx="139">
                  <c:v>52</c:v>
                </c:pt>
                <c:pt idx="140">
                  <c:v>70</c:v>
                </c:pt>
                <c:pt idx="141">
                  <c:v>8</c:v>
                </c:pt>
                <c:pt idx="142">
                  <c:v>109</c:v>
                </c:pt>
                <c:pt idx="143">
                  <c:v>156</c:v>
                </c:pt>
                <c:pt idx="144">
                  <c:v>150</c:v>
                </c:pt>
                <c:pt idx="145">
                  <c:v>164</c:v>
                </c:pt>
                <c:pt idx="146">
                  <c:v>11</c:v>
                </c:pt>
                <c:pt idx="147">
                  <c:v>89</c:v>
                </c:pt>
                <c:pt idx="148">
                  <c:v>51</c:v>
                </c:pt>
                <c:pt idx="149">
                  <c:v>138</c:v>
                </c:pt>
                <c:pt idx="150">
                  <c:v>87</c:v>
                </c:pt>
                <c:pt idx="151">
                  <c:v>34</c:v>
                </c:pt>
                <c:pt idx="152">
                  <c:v>20</c:v>
                </c:pt>
                <c:pt idx="153">
                  <c:v>28</c:v>
                </c:pt>
                <c:pt idx="154">
                  <c:v>103</c:v>
                </c:pt>
                <c:pt idx="155">
                  <c:v>92</c:v>
                </c:pt>
                <c:pt idx="156">
                  <c:v>64</c:v>
                </c:pt>
                <c:pt idx="157">
                  <c:v>5</c:v>
                </c:pt>
                <c:pt idx="158">
                  <c:v>15</c:v>
                </c:pt>
                <c:pt idx="159">
                  <c:v>61</c:v>
                </c:pt>
                <c:pt idx="160">
                  <c:v>22</c:v>
                </c:pt>
                <c:pt idx="161">
                  <c:v>94</c:v>
                </c:pt>
                <c:pt idx="162">
                  <c:v>126</c:v>
                </c:pt>
                <c:pt idx="163">
                  <c:v>93</c:v>
                </c:pt>
                <c:pt idx="164">
                  <c:v>84</c:v>
                </c:pt>
                <c:pt idx="165">
                  <c:v>31</c:v>
                </c:pt>
                <c:pt idx="166">
                  <c:v>4</c:v>
                </c:pt>
              </c:strCache>
            </c:strRef>
          </c:cat>
          <c:val>
            <c:numRef>
              <c:f>'Pain Assessment'!$E$2:$E$168</c:f>
              <c:numCache>
                <c:formatCode>0.0%</c:formatCode>
                <c:ptCount val="16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0.9890000000000001</c:v>
                </c:pt>
                <c:pt idx="39">
                  <c:v>0.98799999999999999</c:v>
                </c:pt>
                <c:pt idx="40">
                  <c:v>0.98799999999999999</c:v>
                </c:pt>
                <c:pt idx="41">
                  <c:v>0.98799999999999999</c:v>
                </c:pt>
                <c:pt idx="42">
                  <c:v>0.98799999999999999</c:v>
                </c:pt>
                <c:pt idx="43">
                  <c:v>0.98699999999999999</c:v>
                </c:pt>
                <c:pt idx="44">
                  <c:v>0.98699999999999999</c:v>
                </c:pt>
                <c:pt idx="45">
                  <c:v>0.98699999999999999</c:v>
                </c:pt>
                <c:pt idx="46">
                  <c:v>0.98699999999999999</c:v>
                </c:pt>
                <c:pt idx="47">
                  <c:v>0.98699999999999999</c:v>
                </c:pt>
                <c:pt idx="48">
                  <c:v>0.9840000000000001</c:v>
                </c:pt>
                <c:pt idx="49">
                  <c:v>0.9840000000000001</c:v>
                </c:pt>
                <c:pt idx="50">
                  <c:v>0.98199999999999998</c:v>
                </c:pt>
                <c:pt idx="51">
                  <c:v>0.98099999999999998</c:v>
                </c:pt>
                <c:pt idx="52">
                  <c:v>0.97900000000000009</c:v>
                </c:pt>
                <c:pt idx="53">
                  <c:v>0.97599999999999998</c:v>
                </c:pt>
                <c:pt idx="54">
                  <c:v>0.97499999999999998</c:v>
                </c:pt>
                <c:pt idx="55">
                  <c:v>0.97499999999999998</c:v>
                </c:pt>
                <c:pt idx="56">
                  <c:v>0.97499999999999998</c:v>
                </c:pt>
                <c:pt idx="57">
                  <c:v>0.97499999999999998</c:v>
                </c:pt>
                <c:pt idx="58">
                  <c:v>0.97400000000000009</c:v>
                </c:pt>
                <c:pt idx="59">
                  <c:v>0.97400000000000009</c:v>
                </c:pt>
                <c:pt idx="60">
                  <c:v>0.97400000000000009</c:v>
                </c:pt>
                <c:pt idx="61">
                  <c:v>0.96299999999999997</c:v>
                </c:pt>
                <c:pt idx="62">
                  <c:v>0.96299999999999997</c:v>
                </c:pt>
                <c:pt idx="63">
                  <c:v>0.96299999999999997</c:v>
                </c:pt>
                <c:pt idx="64">
                  <c:v>0.96200000000000008</c:v>
                </c:pt>
                <c:pt idx="65">
                  <c:v>0.95900000000000007</c:v>
                </c:pt>
                <c:pt idx="66">
                  <c:v>0.95299999999999996</c:v>
                </c:pt>
                <c:pt idx="67">
                  <c:v>0.95</c:v>
                </c:pt>
                <c:pt idx="68">
                  <c:v>0.95</c:v>
                </c:pt>
                <c:pt idx="69">
                  <c:v>0.95</c:v>
                </c:pt>
                <c:pt idx="70">
                  <c:v>0.95</c:v>
                </c:pt>
                <c:pt idx="71">
                  <c:v>0.95</c:v>
                </c:pt>
                <c:pt idx="72">
                  <c:v>0.94900000000000007</c:v>
                </c:pt>
                <c:pt idx="73">
                  <c:v>0.94900000000000007</c:v>
                </c:pt>
                <c:pt idx="74">
                  <c:v>0.93799999999999994</c:v>
                </c:pt>
                <c:pt idx="75">
                  <c:v>0.93799999999999994</c:v>
                </c:pt>
                <c:pt idx="76">
                  <c:v>0.93799999999999994</c:v>
                </c:pt>
                <c:pt idx="77">
                  <c:v>0.93799999999999994</c:v>
                </c:pt>
                <c:pt idx="78">
                  <c:v>0.93799999999999994</c:v>
                </c:pt>
                <c:pt idx="79">
                  <c:v>0.92500000000000004</c:v>
                </c:pt>
                <c:pt idx="80">
                  <c:v>0.92500000000000004</c:v>
                </c:pt>
                <c:pt idx="81">
                  <c:v>0.92400000000000004</c:v>
                </c:pt>
                <c:pt idx="82">
                  <c:v>0.92299999999999993</c:v>
                </c:pt>
                <c:pt idx="83">
                  <c:v>0.92099999999999993</c:v>
                </c:pt>
                <c:pt idx="84">
                  <c:v>0.91299999999999992</c:v>
                </c:pt>
                <c:pt idx="85">
                  <c:v>0.90900000000000003</c:v>
                </c:pt>
                <c:pt idx="86">
                  <c:v>0.90799999999999992</c:v>
                </c:pt>
                <c:pt idx="87">
                  <c:v>0.90700000000000003</c:v>
                </c:pt>
                <c:pt idx="88">
                  <c:v>0.90700000000000003</c:v>
                </c:pt>
                <c:pt idx="89">
                  <c:v>0.90700000000000003</c:v>
                </c:pt>
                <c:pt idx="90">
                  <c:v>0.9</c:v>
                </c:pt>
                <c:pt idx="91">
                  <c:v>0.9</c:v>
                </c:pt>
                <c:pt idx="92">
                  <c:v>0.89900000000000002</c:v>
                </c:pt>
                <c:pt idx="93">
                  <c:v>0.89700000000000002</c:v>
                </c:pt>
                <c:pt idx="94">
                  <c:v>0.88900000000000001</c:v>
                </c:pt>
                <c:pt idx="95">
                  <c:v>0.8859999999999999</c:v>
                </c:pt>
                <c:pt idx="96">
                  <c:v>0.8859999999999999</c:v>
                </c:pt>
                <c:pt idx="97">
                  <c:v>0.88400000000000001</c:v>
                </c:pt>
                <c:pt idx="98">
                  <c:v>0.878</c:v>
                </c:pt>
                <c:pt idx="99">
                  <c:v>0.875</c:v>
                </c:pt>
                <c:pt idx="100">
                  <c:v>0.875</c:v>
                </c:pt>
                <c:pt idx="101">
                  <c:v>0.875</c:v>
                </c:pt>
                <c:pt idx="102">
                  <c:v>0.86199999999999999</c:v>
                </c:pt>
                <c:pt idx="103">
                  <c:v>0.86099999999999999</c:v>
                </c:pt>
                <c:pt idx="104">
                  <c:v>0.85499999999999998</c:v>
                </c:pt>
                <c:pt idx="105">
                  <c:v>0.85099999999999998</c:v>
                </c:pt>
                <c:pt idx="106">
                  <c:v>0.85099999999999998</c:v>
                </c:pt>
                <c:pt idx="107">
                  <c:v>0.85</c:v>
                </c:pt>
                <c:pt idx="108">
                  <c:v>0.85</c:v>
                </c:pt>
                <c:pt idx="109">
                  <c:v>0.85</c:v>
                </c:pt>
                <c:pt idx="110">
                  <c:v>0.85</c:v>
                </c:pt>
                <c:pt idx="111">
                  <c:v>0.84499999999999997</c:v>
                </c:pt>
                <c:pt idx="112">
                  <c:v>0.84099999999999997</c:v>
                </c:pt>
                <c:pt idx="113">
                  <c:v>0.83299999999999996</c:v>
                </c:pt>
                <c:pt idx="114">
                  <c:v>0.82499999999999996</c:v>
                </c:pt>
                <c:pt idx="115">
                  <c:v>0.82299999999999995</c:v>
                </c:pt>
                <c:pt idx="116">
                  <c:v>0.81400000000000006</c:v>
                </c:pt>
                <c:pt idx="117">
                  <c:v>0.81299999999999994</c:v>
                </c:pt>
                <c:pt idx="118">
                  <c:v>0.81099999999999994</c:v>
                </c:pt>
                <c:pt idx="119">
                  <c:v>0.8</c:v>
                </c:pt>
                <c:pt idx="120">
                  <c:v>0.8</c:v>
                </c:pt>
                <c:pt idx="121">
                  <c:v>0.79599999999999993</c:v>
                </c:pt>
                <c:pt idx="122">
                  <c:v>0.79500000000000004</c:v>
                </c:pt>
                <c:pt idx="123">
                  <c:v>0.79</c:v>
                </c:pt>
                <c:pt idx="124">
                  <c:v>0.78200000000000003</c:v>
                </c:pt>
                <c:pt idx="125">
                  <c:v>0.77500000000000002</c:v>
                </c:pt>
                <c:pt idx="126">
                  <c:v>0.77500000000000002</c:v>
                </c:pt>
                <c:pt idx="127">
                  <c:v>0.77300000000000002</c:v>
                </c:pt>
                <c:pt idx="128">
                  <c:v>0.75599999999999989</c:v>
                </c:pt>
                <c:pt idx="129">
                  <c:v>0.74400000000000011</c:v>
                </c:pt>
                <c:pt idx="130">
                  <c:v>0.74400000000000011</c:v>
                </c:pt>
                <c:pt idx="131">
                  <c:v>0.74299999999999999</c:v>
                </c:pt>
                <c:pt idx="132">
                  <c:v>0.73699999999999999</c:v>
                </c:pt>
                <c:pt idx="133">
                  <c:v>0.73599999999999999</c:v>
                </c:pt>
                <c:pt idx="134">
                  <c:v>0.73199999999999998</c:v>
                </c:pt>
                <c:pt idx="135">
                  <c:v>0.71700000000000008</c:v>
                </c:pt>
                <c:pt idx="136">
                  <c:v>0.71400000000000008</c:v>
                </c:pt>
                <c:pt idx="137">
                  <c:v>0.71</c:v>
                </c:pt>
                <c:pt idx="138">
                  <c:v>0.70299999999999996</c:v>
                </c:pt>
                <c:pt idx="139">
                  <c:v>0.69499999999999995</c:v>
                </c:pt>
                <c:pt idx="140">
                  <c:v>0.68799999999999994</c:v>
                </c:pt>
                <c:pt idx="141">
                  <c:v>0.67599999999999993</c:v>
                </c:pt>
                <c:pt idx="142">
                  <c:v>0.65300000000000002</c:v>
                </c:pt>
                <c:pt idx="143">
                  <c:v>0.64300000000000002</c:v>
                </c:pt>
                <c:pt idx="144">
                  <c:v>0.64</c:v>
                </c:pt>
                <c:pt idx="145">
                  <c:v>0.63800000000000001</c:v>
                </c:pt>
                <c:pt idx="146">
                  <c:v>0.59399999999999997</c:v>
                </c:pt>
                <c:pt idx="147">
                  <c:v>0.57499999999999996</c:v>
                </c:pt>
                <c:pt idx="148">
                  <c:v>0.57399999999999995</c:v>
                </c:pt>
                <c:pt idx="149">
                  <c:v>0.55600000000000005</c:v>
                </c:pt>
                <c:pt idx="150">
                  <c:v>0.55000000000000004</c:v>
                </c:pt>
                <c:pt idx="151">
                  <c:v>0.52900000000000003</c:v>
                </c:pt>
                <c:pt idx="152">
                  <c:v>0.51300000000000001</c:v>
                </c:pt>
                <c:pt idx="153">
                  <c:v>0.51300000000000001</c:v>
                </c:pt>
                <c:pt idx="154">
                  <c:v>0.5</c:v>
                </c:pt>
                <c:pt idx="155">
                  <c:v>0.49299999999999999</c:v>
                </c:pt>
                <c:pt idx="156">
                  <c:v>0.43099999999999999</c:v>
                </c:pt>
                <c:pt idx="157">
                  <c:v>0.42899999999999999</c:v>
                </c:pt>
                <c:pt idx="158">
                  <c:v>0.375</c:v>
                </c:pt>
                <c:pt idx="159">
                  <c:v>0.36700000000000005</c:v>
                </c:pt>
                <c:pt idx="160">
                  <c:v>0.35100000000000003</c:v>
                </c:pt>
                <c:pt idx="161">
                  <c:v>0.33299999999999996</c:v>
                </c:pt>
                <c:pt idx="162">
                  <c:v>0.30399999999999999</c:v>
                </c:pt>
                <c:pt idx="163">
                  <c:v>0.29799999999999999</c:v>
                </c:pt>
                <c:pt idx="164">
                  <c:v>0.28800000000000003</c:v>
                </c:pt>
                <c:pt idx="165">
                  <c:v>5.9000000000000004E-2</c:v>
                </c:pt>
                <c:pt idx="166">
                  <c:v>2.6000000000000002E-2</c:v>
                </c:pt>
              </c:numCache>
            </c:numRef>
          </c:val>
          <c:extLst>
            <c:ext xmlns:c16="http://schemas.microsoft.com/office/drawing/2014/chart" uri="{C3380CC4-5D6E-409C-BE32-E72D297353CC}">
              <c16:uniqueId val="{00000000-D3BB-4CA1-AC14-F0201BDF26F4}"/>
            </c:ext>
          </c:extLst>
        </c:ser>
        <c:ser>
          <c:idx val="1"/>
          <c:order val="1"/>
          <c:tx>
            <c:strRef>
              <c:f>'Pain Assessment'!$F$1</c:f>
              <c:strCache>
                <c:ptCount val="1"/>
                <c:pt idx="0">
                  <c:v>More than 24 hours*</c:v>
                </c:pt>
              </c:strCache>
            </c:strRef>
          </c:tx>
          <c:spPr>
            <a:solidFill>
              <a:schemeClr val="accent2"/>
            </a:solidFill>
            <a:ln>
              <a:noFill/>
            </a:ln>
            <a:effectLst/>
          </c:spPr>
          <c:invertIfNegative val="0"/>
          <c:dPt>
            <c:idx val="105"/>
            <c:invertIfNegative val="0"/>
            <c:bubble3D val="0"/>
            <c:spPr>
              <a:solidFill>
                <a:srgbClr val="9999FF"/>
              </a:solidFill>
              <a:ln>
                <a:solidFill>
                  <a:srgbClr val="9999FF"/>
                </a:solidFill>
              </a:ln>
              <a:effectLst/>
            </c:spPr>
            <c:extLst>
              <c:ext xmlns:c16="http://schemas.microsoft.com/office/drawing/2014/chart" uri="{C3380CC4-5D6E-409C-BE32-E72D297353CC}">
                <c16:uniqueId val="{00000004-D3BB-4CA1-AC14-F0201BDF26F4}"/>
              </c:ext>
            </c:extLst>
          </c:dPt>
          <c:cat>
            <c:strRef>
              <c:f>'Pain Assessment'!$A$2:$A$168</c:f>
              <c:strCache>
                <c:ptCount val="167"/>
                <c:pt idx="0">
                  <c:v>1</c:v>
                </c:pt>
                <c:pt idx="1">
                  <c:v>9</c:v>
                </c:pt>
                <c:pt idx="2">
                  <c:v>10</c:v>
                </c:pt>
                <c:pt idx="3">
                  <c:v>13</c:v>
                </c:pt>
                <c:pt idx="4">
                  <c:v>19</c:v>
                </c:pt>
                <c:pt idx="5">
                  <c:v>24</c:v>
                </c:pt>
                <c:pt idx="6">
                  <c:v>25</c:v>
                </c:pt>
                <c:pt idx="7">
                  <c:v>39</c:v>
                </c:pt>
                <c:pt idx="8">
                  <c:v>47</c:v>
                </c:pt>
                <c:pt idx="9">
                  <c:v>48</c:v>
                </c:pt>
                <c:pt idx="10">
                  <c:v>49</c:v>
                </c:pt>
                <c:pt idx="11">
                  <c:v>53</c:v>
                </c:pt>
                <c:pt idx="12">
                  <c:v>55</c:v>
                </c:pt>
                <c:pt idx="13">
                  <c:v>57</c:v>
                </c:pt>
                <c:pt idx="14">
                  <c:v>63</c:v>
                </c:pt>
                <c:pt idx="15">
                  <c:v>65</c:v>
                </c:pt>
                <c:pt idx="16">
                  <c:v>76</c:v>
                </c:pt>
                <c:pt idx="17">
                  <c:v>82</c:v>
                </c:pt>
                <c:pt idx="18">
                  <c:v>95</c:v>
                </c:pt>
                <c:pt idx="19">
                  <c:v>97</c:v>
                </c:pt>
                <c:pt idx="20">
                  <c:v>105</c:v>
                </c:pt>
                <c:pt idx="21">
                  <c:v>110</c:v>
                </c:pt>
                <c:pt idx="22">
                  <c:v>111</c:v>
                </c:pt>
                <c:pt idx="23">
                  <c:v>118</c:v>
                </c:pt>
                <c:pt idx="24">
                  <c:v>122</c:v>
                </c:pt>
                <c:pt idx="25">
                  <c:v>127</c:v>
                </c:pt>
                <c:pt idx="26">
                  <c:v>128</c:v>
                </c:pt>
                <c:pt idx="27">
                  <c:v>129</c:v>
                </c:pt>
                <c:pt idx="28">
                  <c:v>131</c:v>
                </c:pt>
                <c:pt idx="29">
                  <c:v>136</c:v>
                </c:pt>
                <c:pt idx="30">
                  <c:v>137</c:v>
                </c:pt>
                <c:pt idx="31">
                  <c:v>142</c:v>
                </c:pt>
                <c:pt idx="32">
                  <c:v>147</c:v>
                </c:pt>
                <c:pt idx="33">
                  <c:v>148</c:v>
                </c:pt>
                <c:pt idx="34">
                  <c:v>149</c:v>
                </c:pt>
                <c:pt idx="35">
                  <c:v>157</c:v>
                </c:pt>
                <c:pt idx="36">
                  <c:v>161</c:v>
                </c:pt>
                <c:pt idx="37">
                  <c:v>166</c:v>
                </c:pt>
                <c:pt idx="38">
                  <c:v>37</c:v>
                </c:pt>
                <c:pt idx="39">
                  <c:v>102</c:v>
                </c:pt>
                <c:pt idx="40">
                  <c:v>112</c:v>
                </c:pt>
                <c:pt idx="41">
                  <c:v>125</c:v>
                </c:pt>
                <c:pt idx="42">
                  <c:v>165</c:v>
                </c:pt>
                <c:pt idx="43">
                  <c:v>45</c:v>
                </c:pt>
                <c:pt idx="44">
                  <c:v>56</c:v>
                </c:pt>
                <c:pt idx="45">
                  <c:v>75</c:v>
                </c:pt>
                <c:pt idx="46">
                  <c:v>144</c:v>
                </c:pt>
                <c:pt idx="47">
                  <c:v>154</c:v>
                </c:pt>
                <c:pt idx="48">
                  <c:v>101</c:v>
                </c:pt>
                <c:pt idx="49">
                  <c:v>143</c:v>
                </c:pt>
                <c:pt idx="50">
                  <c:v>60</c:v>
                </c:pt>
                <c:pt idx="51">
                  <c:v>30</c:v>
                </c:pt>
                <c:pt idx="52">
                  <c:v>3</c:v>
                </c:pt>
                <c:pt idx="53">
                  <c:v>132</c:v>
                </c:pt>
                <c:pt idx="54">
                  <c:v>54</c:v>
                </c:pt>
                <c:pt idx="55">
                  <c:v>68</c:v>
                </c:pt>
                <c:pt idx="56">
                  <c:v>115</c:v>
                </c:pt>
                <c:pt idx="57">
                  <c:v>120</c:v>
                </c:pt>
                <c:pt idx="58">
                  <c:v>33</c:v>
                </c:pt>
                <c:pt idx="59">
                  <c:v>108</c:v>
                </c:pt>
                <c:pt idx="60">
                  <c:v>139</c:v>
                </c:pt>
                <c:pt idx="61">
                  <c:v>106</c:v>
                </c:pt>
                <c:pt idx="62">
                  <c:v>141</c:v>
                </c:pt>
                <c:pt idx="63">
                  <c:v>163</c:v>
                </c:pt>
                <c:pt idx="64">
                  <c:v>35</c:v>
                </c:pt>
                <c:pt idx="65">
                  <c:v>98</c:v>
                </c:pt>
                <c:pt idx="66">
                  <c:v>14</c:v>
                </c:pt>
                <c:pt idx="67">
                  <c:v>23</c:v>
                </c:pt>
                <c:pt idx="68">
                  <c:v>73</c:v>
                </c:pt>
                <c:pt idx="69">
                  <c:v>74</c:v>
                </c:pt>
                <c:pt idx="70">
                  <c:v>145</c:v>
                </c:pt>
                <c:pt idx="71">
                  <c:v>162</c:v>
                </c:pt>
                <c:pt idx="72">
                  <c:v>17</c:v>
                </c:pt>
                <c:pt idx="73">
                  <c:v>80</c:v>
                </c:pt>
                <c:pt idx="74">
                  <c:v>43</c:v>
                </c:pt>
                <c:pt idx="75">
                  <c:v>50</c:v>
                </c:pt>
                <c:pt idx="76">
                  <c:v>66</c:v>
                </c:pt>
                <c:pt idx="77">
                  <c:v>121</c:v>
                </c:pt>
                <c:pt idx="78">
                  <c:v>135</c:v>
                </c:pt>
                <c:pt idx="79">
                  <c:v>113</c:v>
                </c:pt>
                <c:pt idx="80">
                  <c:v>119</c:v>
                </c:pt>
                <c:pt idx="81">
                  <c:v>44</c:v>
                </c:pt>
                <c:pt idx="82">
                  <c:v>114</c:v>
                </c:pt>
                <c:pt idx="83">
                  <c:v>38</c:v>
                </c:pt>
                <c:pt idx="84">
                  <c:v>146</c:v>
                </c:pt>
                <c:pt idx="85">
                  <c:v>140</c:v>
                </c:pt>
                <c:pt idx="86">
                  <c:v>130</c:v>
                </c:pt>
                <c:pt idx="87">
                  <c:v>18</c:v>
                </c:pt>
                <c:pt idx="88">
                  <c:v>77</c:v>
                </c:pt>
                <c:pt idx="89">
                  <c:v>88</c:v>
                </c:pt>
                <c:pt idx="90">
                  <c:v>62</c:v>
                </c:pt>
                <c:pt idx="91">
                  <c:v>117</c:v>
                </c:pt>
                <c:pt idx="92">
                  <c:v>116</c:v>
                </c:pt>
                <c:pt idx="93">
                  <c:v>152</c:v>
                </c:pt>
                <c:pt idx="94">
                  <c:v>107</c:v>
                </c:pt>
                <c:pt idx="95">
                  <c:v>69</c:v>
                </c:pt>
                <c:pt idx="96">
                  <c:v>133</c:v>
                </c:pt>
                <c:pt idx="97">
                  <c:v>78</c:v>
                </c:pt>
                <c:pt idx="98">
                  <c:v>86</c:v>
                </c:pt>
                <c:pt idx="99">
                  <c:v>58</c:v>
                </c:pt>
                <c:pt idx="100">
                  <c:v>91</c:v>
                </c:pt>
                <c:pt idx="101">
                  <c:v>96</c:v>
                </c:pt>
                <c:pt idx="102">
                  <c:v>85</c:v>
                </c:pt>
                <c:pt idx="103">
                  <c:v>46</c:v>
                </c:pt>
                <c:pt idx="104">
                  <c:v>159</c:v>
                </c:pt>
                <c:pt idx="105">
                  <c:v>TNS</c:v>
                </c:pt>
                <c:pt idx="106">
                  <c:v>99</c:v>
                </c:pt>
                <c:pt idx="107">
                  <c:v>32</c:v>
                </c:pt>
                <c:pt idx="108">
                  <c:v>83</c:v>
                </c:pt>
                <c:pt idx="109">
                  <c:v>134</c:v>
                </c:pt>
                <c:pt idx="110">
                  <c:v>160</c:v>
                </c:pt>
                <c:pt idx="111">
                  <c:v>41</c:v>
                </c:pt>
                <c:pt idx="112">
                  <c:v>59</c:v>
                </c:pt>
                <c:pt idx="113">
                  <c:v>124</c:v>
                </c:pt>
                <c:pt idx="114">
                  <c:v>158</c:v>
                </c:pt>
                <c:pt idx="115">
                  <c:v>12</c:v>
                </c:pt>
                <c:pt idx="116">
                  <c:v>100</c:v>
                </c:pt>
                <c:pt idx="117">
                  <c:v>79</c:v>
                </c:pt>
                <c:pt idx="118">
                  <c:v>6</c:v>
                </c:pt>
                <c:pt idx="119">
                  <c:v>16</c:v>
                </c:pt>
                <c:pt idx="120">
                  <c:v>27</c:v>
                </c:pt>
                <c:pt idx="121">
                  <c:v>151</c:v>
                </c:pt>
                <c:pt idx="122">
                  <c:v>36</c:v>
                </c:pt>
                <c:pt idx="123">
                  <c:v>67</c:v>
                </c:pt>
                <c:pt idx="124">
                  <c:v>42</c:v>
                </c:pt>
                <c:pt idx="125">
                  <c:v>26</c:v>
                </c:pt>
                <c:pt idx="126">
                  <c:v>72</c:v>
                </c:pt>
                <c:pt idx="127">
                  <c:v>81</c:v>
                </c:pt>
                <c:pt idx="128">
                  <c:v>104</c:v>
                </c:pt>
                <c:pt idx="129">
                  <c:v>2</c:v>
                </c:pt>
                <c:pt idx="130">
                  <c:v>153</c:v>
                </c:pt>
                <c:pt idx="131">
                  <c:v>71</c:v>
                </c:pt>
                <c:pt idx="132">
                  <c:v>7</c:v>
                </c:pt>
                <c:pt idx="133">
                  <c:v>155</c:v>
                </c:pt>
                <c:pt idx="134">
                  <c:v>21</c:v>
                </c:pt>
                <c:pt idx="135">
                  <c:v>29</c:v>
                </c:pt>
                <c:pt idx="136">
                  <c:v>40</c:v>
                </c:pt>
                <c:pt idx="137">
                  <c:v>90</c:v>
                </c:pt>
                <c:pt idx="138">
                  <c:v>123</c:v>
                </c:pt>
                <c:pt idx="139">
                  <c:v>52</c:v>
                </c:pt>
                <c:pt idx="140">
                  <c:v>70</c:v>
                </c:pt>
                <c:pt idx="141">
                  <c:v>8</c:v>
                </c:pt>
                <c:pt idx="142">
                  <c:v>109</c:v>
                </c:pt>
                <c:pt idx="143">
                  <c:v>156</c:v>
                </c:pt>
                <c:pt idx="144">
                  <c:v>150</c:v>
                </c:pt>
                <c:pt idx="145">
                  <c:v>164</c:v>
                </c:pt>
                <c:pt idx="146">
                  <c:v>11</c:v>
                </c:pt>
                <c:pt idx="147">
                  <c:v>89</c:v>
                </c:pt>
                <c:pt idx="148">
                  <c:v>51</c:v>
                </c:pt>
                <c:pt idx="149">
                  <c:v>138</c:v>
                </c:pt>
                <c:pt idx="150">
                  <c:v>87</c:v>
                </c:pt>
                <c:pt idx="151">
                  <c:v>34</c:v>
                </c:pt>
                <c:pt idx="152">
                  <c:v>20</c:v>
                </c:pt>
                <c:pt idx="153">
                  <c:v>28</c:v>
                </c:pt>
                <c:pt idx="154">
                  <c:v>103</c:v>
                </c:pt>
                <c:pt idx="155">
                  <c:v>92</c:v>
                </c:pt>
                <c:pt idx="156">
                  <c:v>64</c:v>
                </c:pt>
                <c:pt idx="157">
                  <c:v>5</c:v>
                </c:pt>
                <c:pt idx="158">
                  <c:v>15</c:v>
                </c:pt>
                <c:pt idx="159">
                  <c:v>61</c:v>
                </c:pt>
                <c:pt idx="160">
                  <c:v>22</c:v>
                </c:pt>
                <c:pt idx="161">
                  <c:v>94</c:v>
                </c:pt>
                <c:pt idx="162">
                  <c:v>126</c:v>
                </c:pt>
                <c:pt idx="163">
                  <c:v>93</c:v>
                </c:pt>
                <c:pt idx="164">
                  <c:v>84</c:v>
                </c:pt>
                <c:pt idx="165">
                  <c:v>31</c:v>
                </c:pt>
                <c:pt idx="166">
                  <c:v>4</c:v>
                </c:pt>
              </c:strCache>
            </c:strRef>
          </c:cat>
          <c:val>
            <c:numRef>
              <c:f>'Pain Assessment'!$F$2:$F$168</c:f>
              <c:numCache>
                <c:formatCode>0.0%</c:formatCode>
                <c:ptCount val="16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1.1000000000000001E-2</c:v>
                </c:pt>
                <c:pt idx="39">
                  <c:v>0</c:v>
                </c:pt>
                <c:pt idx="40">
                  <c:v>1.3000000000000001E-2</c:v>
                </c:pt>
                <c:pt idx="41">
                  <c:v>0</c:v>
                </c:pt>
                <c:pt idx="42">
                  <c:v>0</c:v>
                </c:pt>
                <c:pt idx="43">
                  <c:v>1.3000000000000001E-2</c:v>
                </c:pt>
                <c:pt idx="44">
                  <c:v>0</c:v>
                </c:pt>
                <c:pt idx="45">
                  <c:v>1.3000000000000001E-2</c:v>
                </c:pt>
                <c:pt idx="46">
                  <c:v>0</c:v>
                </c:pt>
                <c:pt idx="47">
                  <c:v>0</c:v>
                </c:pt>
                <c:pt idx="48">
                  <c:v>1.6E-2</c:v>
                </c:pt>
                <c:pt idx="49">
                  <c:v>1.6E-2</c:v>
                </c:pt>
                <c:pt idx="50">
                  <c:v>1.8000000000000002E-2</c:v>
                </c:pt>
                <c:pt idx="51">
                  <c:v>1.9E-2</c:v>
                </c:pt>
                <c:pt idx="52">
                  <c:v>2.1000000000000001E-2</c:v>
                </c:pt>
                <c:pt idx="53">
                  <c:v>2.4E-2</c:v>
                </c:pt>
                <c:pt idx="54">
                  <c:v>2.5000000000000001E-2</c:v>
                </c:pt>
                <c:pt idx="55">
                  <c:v>2.5000000000000001E-2</c:v>
                </c:pt>
                <c:pt idx="56">
                  <c:v>1.3000000000000001E-2</c:v>
                </c:pt>
                <c:pt idx="57">
                  <c:v>1.3000000000000001E-2</c:v>
                </c:pt>
                <c:pt idx="58">
                  <c:v>1.3000000000000001E-2</c:v>
                </c:pt>
                <c:pt idx="59">
                  <c:v>2.6000000000000002E-2</c:v>
                </c:pt>
                <c:pt idx="60">
                  <c:v>2.6000000000000002E-2</c:v>
                </c:pt>
                <c:pt idx="61">
                  <c:v>2.5000000000000001E-2</c:v>
                </c:pt>
                <c:pt idx="62">
                  <c:v>3.7999999999999999E-2</c:v>
                </c:pt>
                <c:pt idx="63">
                  <c:v>3.7999999999999999E-2</c:v>
                </c:pt>
                <c:pt idx="64">
                  <c:v>2.6000000000000002E-2</c:v>
                </c:pt>
                <c:pt idx="65">
                  <c:v>4.0999999999999995E-2</c:v>
                </c:pt>
                <c:pt idx="66">
                  <c:v>4.7E-2</c:v>
                </c:pt>
                <c:pt idx="67">
                  <c:v>3.7999999999999999E-2</c:v>
                </c:pt>
                <c:pt idx="68">
                  <c:v>0.05</c:v>
                </c:pt>
                <c:pt idx="69">
                  <c:v>0.05</c:v>
                </c:pt>
                <c:pt idx="70">
                  <c:v>1.3000000000000001E-2</c:v>
                </c:pt>
                <c:pt idx="71">
                  <c:v>2.5000000000000001E-2</c:v>
                </c:pt>
                <c:pt idx="72">
                  <c:v>0</c:v>
                </c:pt>
                <c:pt idx="73">
                  <c:v>5.0999999999999997E-2</c:v>
                </c:pt>
                <c:pt idx="74">
                  <c:v>4.5999999999999999E-2</c:v>
                </c:pt>
                <c:pt idx="75">
                  <c:v>6.2E-2</c:v>
                </c:pt>
                <c:pt idx="76">
                  <c:v>4.9000000000000002E-2</c:v>
                </c:pt>
                <c:pt idx="77">
                  <c:v>6.3E-2</c:v>
                </c:pt>
                <c:pt idx="78">
                  <c:v>0.05</c:v>
                </c:pt>
                <c:pt idx="79">
                  <c:v>0.05</c:v>
                </c:pt>
                <c:pt idx="80">
                  <c:v>0.05</c:v>
                </c:pt>
                <c:pt idx="81">
                  <c:v>6.3E-2</c:v>
                </c:pt>
                <c:pt idx="82">
                  <c:v>5.0999999999999997E-2</c:v>
                </c:pt>
                <c:pt idx="83">
                  <c:v>6.3E-2</c:v>
                </c:pt>
                <c:pt idx="84">
                  <c:v>0</c:v>
                </c:pt>
                <c:pt idx="85">
                  <c:v>9.0999999999999998E-2</c:v>
                </c:pt>
                <c:pt idx="86">
                  <c:v>9.1999999999999998E-2</c:v>
                </c:pt>
                <c:pt idx="87">
                  <c:v>0</c:v>
                </c:pt>
                <c:pt idx="88">
                  <c:v>9.3000000000000013E-2</c:v>
                </c:pt>
                <c:pt idx="89">
                  <c:v>0.04</c:v>
                </c:pt>
                <c:pt idx="90">
                  <c:v>2.5000000000000001E-2</c:v>
                </c:pt>
                <c:pt idx="91">
                  <c:v>8.8000000000000009E-2</c:v>
                </c:pt>
                <c:pt idx="92">
                  <c:v>3.7999999999999999E-2</c:v>
                </c:pt>
                <c:pt idx="93">
                  <c:v>2.6000000000000002E-2</c:v>
                </c:pt>
                <c:pt idx="94">
                  <c:v>0.111</c:v>
                </c:pt>
                <c:pt idx="95">
                  <c:v>8.900000000000001E-2</c:v>
                </c:pt>
                <c:pt idx="96">
                  <c:v>0.114</c:v>
                </c:pt>
                <c:pt idx="97">
                  <c:v>1.3999999999999999E-2</c:v>
                </c:pt>
                <c:pt idx="98">
                  <c:v>0.11</c:v>
                </c:pt>
                <c:pt idx="99">
                  <c:v>0.125</c:v>
                </c:pt>
                <c:pt idx="100">
                  <c:v>0.1</c:v>
                </c:pt>
                <c:pt idx="101">
                  <c:v>7.4999999999999997E-2</c:v>
                </c:pt>
                <c:pt idx="102">
                  <c:v>0.106</c:v>
                </c:pt>
                <c:pt idx="103">
                  <c:v>5.5999999999999994E-2</c:v>
                </c:pt>
                <c:pt idx="104">
                  <c:v>0.105</c:v>
                </c:pt>
                <c:pt idx="105">
                  <c:v>6.5000000000000002E-2</c:v>
                </c:pt>
                <c:pt idx="106">
                  <c:v>0.122</c:v>
                </c:pt>
                <c:pt idx="107">
                  <c:v>0.13300000000000001</c:v>
                </c:pt>
                <c:pt idx="108">
                  <c:v>0.1</c:v>
                </c:pt>
                <c:pt idx="109">
                  <c:v>0.15</c:v>
                </c:pt>
                <c:pt idx="110">
                  <c:v>0.05</c:v>
                </c:pt>
                <c:pt idx="111">
                  <c:v>4.2000000000000003E-2</c:v>
                </c:pt>
                <c:pt idx="112">
                  <c:v>3.4000000000000002E-2</c:v>
                </c:pt>
                <c:pt idx="113">
                  <c:v>7.6999999999999999E-2</c:v>
                </c:pt>
                <c:pt idx="114">
                  <c:v>0.16300000000000001</c:v>
                </c:pt>
                <c:pt idx="115">
                  <c:v>0.17699999999999999</c:v>
                </c:pt>
                <c:pt idx="116">
                  <c:v>4.7E-2</c:v>
                </c:pt>
                <c:pt idx="117">
                  <c:v>0.125</c:v>
                </c:pt>
                <c:pt idx="118">
                  <c:v>0.16200000000000001</c:v>
                </c:pt>
                <c:pt idx="119">
                  <c:v>0.16300000000000001</c:v>
                </c:pt>
                <c:pt idx="120">
                  <c:v>0.2</c:v>
                </c:pt>
                <c:pt idx="121">
                  <c:v>7.400000000000001E-2</c:v>
                </c:pt>
                <c:pt idx="122">
                  <c:v>7.6999999999999999E-2</c:v>
                </c:pt>
                <c:pt idx="123">
                  <c:v>0.19800000000000001</c:v>
                </c:pt>
                <c:pt idx="124">
                  <c:v>0.154</c:v>
                </c:pt>
                <c:pt idx="125">
                  <c:v>7.4999999999999997E-2</c:v>
                </c:pt>
                <c:pt idx="126">
                  <c:v>2.5000000000000001E-2</c:v>
                </c:pt>
                <c:pt idx="127">
                  <c:v>4.4999999999999998E-2</c:v>
                </c:pt>
                <c:pt idx="128">
                  <c:v>0.122</c:v>
                </c:pt>
                <c:pt idx="129">
                  <c:v>0.20899999999999999</c:v>
                </c:pt>
                <c:pt idx="130">
                  <c:v>0.128</c:v>
                </c:pt>
                <c:pt idx="131">
                  <c:v>0.21600000000000003</c:v>
                </c:pt>
                <c:pt idx="132">
                  <c:v>0.24600000000000002</c:v>
                </c:pt>
                <c:pt idx="133">
                  <c:v>5.5999999999999994E-2</c:v>
                </c:pt>
                <c:pt idx="134">
                  <c:v>9.8000000000000004E-2</c:v>
                </c:pt>
                <c:pt idx="135">
                  <c:v>0.13200000000000001</c:v>
                </c:pt>
                <c:pt idx="136">
                  <c:v>4.8000000000000001E-2</c:v>
                </c:pt>
                <c:pt idx="137">
                  <c:v>0.129</c:v>
                </c:pt>
                <c:pt idx="138">
                  <c:v>0</c:v>
                </c:pt>
                <c:pt idx="139">
                  <c:v>5.0999999999999997E-2</c:v>
                </c:pt>
                <c:pt idx="140">
                  <c:v>0.313</c:v>
                </c:pt>
                <c:pt idx="141">
                  <c:v>0.32400000000000001</c:v>
                </c:pt>
                <c:pt idx="142">
                  <c:v>0.184</c:v>
                </c:pt>
                <c:pt idx="143">
                  <c:v>7.0999999999999994E-2</c:v>
                </c:pt>
                <c:pt idx="144">
                  <c:v>0.13300000000000001</c:v>
                </c:pt>
                <c:pt idx="145">
                  <c:v>0</c:v>
                </c:pt>
                <c:pt idx="146">
                  <c:v>9.4E-2</c:v>
                </c:pt>
                <c:pt idx="147">
                  <c:v>0.17499999999999999</c:v>
                </c:pt>
                <c:pt idx="148">
                  <c:v>1.9E-2</c:v>
                </c:pt>
                <c:pt idx="149">
                  <c:v>8.1000000000000003E-2</c:v>
                </c:pt>
                <c:pt idx="150">
                  <c:v>0</c:v>
                </c:pt>
                <c:pt idx="151">
                  <c:v>0.38200000000000001</c:v>
                </c:pt>
                <c:pt idx="152">
                  <c:v>0.16300000000000001</c:v>
                </c:pt>
                <c:pt idx="153">
                  <c:v>0.20499999999999999</c:v>
                </c:pt>
                <c:pt idx="154">
                  <c:v>0.105</c:v>
                </c:pt>
                <c:pt idx="155">
                  <c:v>0.44799999999999995</c:v>
                </c:pt>
                <c:pt idx="156">
                  <c:v>0</c:v>
                </c:pt>
                <c:pt idx="157">
                  <c:v>0.25700000000000001</c:v>
                </c:pt>
                <c:pt idx="158">
                  <c:v>0.56299999999999994</c:v>
                </c:pt>
                <c:pt idx="159">
                  <c:v>0.53299999999999992</c:v>
                </c:pt>
                <c:pt idx="160">
                  <c:v>5.2000000000000005E-2</c:v>
                </c:pt>
                <c:pt idx="161">
                  <c:v>1.3000000000000001E-2</c:v>
                </c:pt>
                <c:pt idx="162">
                  <c:v>0.19600000000000001</c:v>
                </c:pt>
                <c:pt idx="163">
                  <c:v>0.26300000000000001</c:v>
                </c:pt>
                <c:pt idx="164">
                  <c:v>0.113</c:v>
                </c:pt>
                <c:pt idx="165">
                  <c:v>3.5000000000000003E-2</c:v>
                </c:pt>
                <c:pt idx="166">
                  <c:v>2.6000000000000002E-2</c:v>
                </c:pt>
              </c:numCache>
            </c:numRef>
          </c:val>
          <c:extLst>
            <c:ext xmlns:c16="http://schemas.microsoft.com/office/drawing/2014/chart" uri="{C3380CC4-5D6E-409C-BE32-E72D297353CC}">
              <c16:uniqueId val="{00000001-D3BB-4CA1-AC14-F0201BDF26F4}"/>
            </c:ext>
          </c:extLst>
        </c:ser>
        <c:ser>
          <c:idx val="2"/>
          <c:order val="2"/>
          <c:tx>
            <c:strRef>
              <c:f>'Pain Assessment'!$G$1</c:f>
              <c:strCache>
                <c:ptCount val="1"/>
                <c:pt idx="0">
                  <c:v>No assessment*</c:v>
                </c:pt>
              </c:strCache>
            </c:strRef>
          </c:tx>
          <c:spPr>
            <a:solidFill>
              <a:schemeClr val="accent3"/>
            </a:solidFill>
            <a:ln>
              <a:noFill/>
            </a:ln>
            <a:effectLst/>
          </c:spPr>
          <c:invertIfNegative val="0"/>
          <c:dPt>
            <c:idx val="105"/>
            <c:invertIfNegative val="0"/>
            <c:bubble3D val="0"/>
            <c:spPr>
              <a:solidFill>
                <a:srgbClr val="D9B3FF"/>
              </a:solidFill>
              <a:ln>
                <a:solidFill>
                  <a:srgbClr val="D9B3FF"/>
                </a:solidFill>
              </a:ln>
              <a:effectLst/>
            </c:spPr>
            <c:extLst>
              <c:ext xmlns:c16="http://schemas.microsoft.com/office/drawing/2014/chart" uri="{C3380CC4-5D6E-409C-BE32-E72D297353CC}">
                <c16:uniqueId val="{00000005-D3BB-4CA1-AC14-F0201BDF26F4}"/>
              </c:ext>
            </c:extLst>
          </c:dPt>
          <c:cat>
            <c:strRef>
              <c:f>'Pain Assessment'!$A$2:$A$168</c:f>
              <c:strCache>
                <c:ptCount val="167"/>
                <c:pt idx="0">
                  <c:v>1</c:v>
                </c:pt>
                <c:pt idx="1">
                  <c:v>9</c:v>
                </c:pt>
                <c:pt idx="2">
                  <c:v>10</c:v>
                </c:pt>
                <c:pt idx="3">
                  <c:v>13</c:v>
                </c:pt>
                <c:pt idx="4">
                  <c:v>19</c:v>
                </c:pt>
                <c:pt idx="5">
                  <c:v>24</c:v>
                </c:pt>
                <c:pt idx="6">
                  <c:v>25</c:v>
                </c:pt>
                <c:pt idx="7">
                  <c:v>39</c:v>
                </c:pt>
                <c:pt idx="8">
                  <c:v>47</c:v>
                </c:pt>
                <c:pt idx="9">
                  <c:v>48</c:v>
                </c:pt>
                <c:pt idx="10">
                  <c:v>49</c:v>
                </c:pt>
                <c:pt idx="11">
                  <c:v>53</c:v>
                </c:pt>
                <c:pt idx="12">
                  <c:v>55</c:v>
                </c:pt>
                <c:pt idx="13">
                  <c:v>57</c:v>
                </c:pt>
                <c:pt idx="14">
                  <c:v>63</c:v>
                </c:pt>
                <c:pt idx="15">
                  <c:v>65</c:v>
                </c:pt>
                <c:pt idx="16">
                  <c:v>76</c:v>
                </c:pt>
                <c:pt idx="17">
                  <c:v>82</c:v>
                </c:pt>
                <c:pt idx="18">
                  <c:v>95</c:v>
                </c:pt>
                <c:pt idx="19">
                  <c:v>97</c:v>
                </c:pt>
                <c:pt idx="20">
                  <c:v>105</c:v>
                </c:pt>
                <c:pt idx="21">
                  <c:v>110</c:v>
                </c:pt>
                <c:pt idx="22">
                  <c:v>111</c:v>
                </c:pt>
                <c:pt idx="23">
                  <c:v>118</c:v>
                </c:pt>
                <c:pt idx="24">
                  <c:v>122</c:v>
                </c:pt>
                <c:pt idx="25">
                  <c:v>127</c:v>
                </c:pt>
                <c:pt idx="26">
                  <c:v>128</c:v>
                </c:pt>
                <c:pt idx="27">
                  <c:v>129</c:v>
                </c:pt>
                <c:pt idx="28">
                  <c:v>131</c:v>
                </c:pt>
                <c:pt idx="29">
                  <c:v>136</c:v>
                </c:pt>
                <c:pt idx="30">
                  <c:v>137</c:v>
                </c:pt>
                <c:pt idx="31">
                  <c:v>142</c:v>
                </c:pt>
                <c:pt idx="32">
                  <c:v>147</c:v>
                </c:pt>
                <c:pt idx="33">
                  <c:v>148</c:v>
                </c:pt>
                <c:pt idx="34">
                  <c:v>149</c:v>
                </c:pt>
                <c:pt idx="35">
                  <c:v>157</c:v>
                </c:pt>
                <c:pt idx="36">
                  <c:v>161</c:v>
                </c:pt>
                <c:pt idx="37">
                  <c:v>166</c:v>
                </c:pt>
                <c:pt idx="38">
                  <c:v>37</c:v>
                </c:pt>
                <c:pt idx="39">
                  <c:v>102</c:v>
                </c:pt>
                <c:pt idx="40">
                  <c:v>112</c:v>
                </c:pt>
                <c:pt idx="41">
                  <c:v>125</c:v>
                </c:pt>
                <c:pt idx="42">
                  <c:v>165</c:v>
                </c:pt>
                <c:pt idx="43">
                  <c:v>45</c:v>
                </c:pt>
                <c:pt idx="44">
                  <c:v>56</c:v>
                </c:pt>
                <c:pt idx="45">
                  <c:v>75</c:v>
                </c:pt>
                <c:pt idx="46">
                  <c:v>144</c:v>
                </c:pt>
                <c:pt idx="47">
                  <c:v>154</c:v>
                </c:pt>
                <c:pt idx="48">
                  <c:v>101</c:v>
                </c:pt>
                <c:pt idx="49">
                  <c:v>143</c:v>
                </c:pt>
                <c:pt idx="50">
                  <c:v>60</c:v>
                </c:pt>
                <c:pt idx="51">
                  <c:v>30</c:v>
                </c:pt>
                <c:pt idx="52">
                  <c:v>3</c:v>
                </c:pt>
                <c:pt idx="53">
                  <c:v>132</c:v>
                </c:pt>
                <c:pt idx="54">
                  <c:v>54</c:v>
                </c:pt>
                <c:pt idx="55">
                  <c:v>68</c:v>
                </c:pt>
                <c:pt idx="56">
                  <c:v>115</c:v>
                </c:pt>
                <c:pt idx="57">
                  <c:v>120</c:v>
                </c:pt>
                <c:pt idx="58">
                  <c:v>33</c:v>
                </c:pt>
                <c:pt idx="59">
                  <c:v>108</c:v>
                </c:pt>
                <c:pt idx="60">
                  <c:v>139</c:v>
                </c:pt>
                <c:pt idx="61">
                  <c:v>106</c:v>
                </c:pt>
                <c:pt idx="62">
                  <c:v>141</c:v>
                </c:pt>
                <c:pt idx="63">
                  <c:v>163</c:v>
                </c:pt>
                <c:pt idx="64">
                  <c:v>35</c:v>
                </c:pt>
                <c:pt idx="65">
                  <c:v>98</c:v>
                </c:pt>
                <c:pt idx="66">
                  <c:v>14</c:v>
                </c:pt>
                <c:pt idx="67">
                  <c:v>23</c:v>
                </c:pt>
                <c:pt idx="68">
                  <c:v>73</c:v>
                </c:pt>
                <c:pt idx="69">
                  <c:v>74</c:v>
                </c:pt>
                <c:pt idx="70">
                  <c:v>145</c:v>
                </c:pt>
                <c:pt idx="71">
                  <c:v>162</c:v>
                </c:pt>
                <c:pt idx="72">
                  <c:v>17</c:v>
                </c:pt>
                <c:pt idx="73">
                  <c:v>80</c:v>
                </c:pt>
                <c:pt idx="74">
                  <c:v>43</c:v>
                </c:pt>
                <c:pt idx="75">
                  <c:v>50</c:v>
                </c:pt>
                <c:pt idx="76">
                  <c:v>66</c:v>
                </c:pt>
                <c:pt idx="77">
                  <c:v>121</c:v>
                </c:pt>
                <c:pt idx="78">
                  <c:v>135</c:v>
                </c:pt>
                <c:pt idx="79">
                  <c:v>113</c:v>
                </c:pt>
                <c:pt idx="80">
                  <c:v>119</c:v>
                </c:pt>
                <c:pt idx="81">
                  <c:v>44</c:v>
                </c:pt>
                <c:pt idx="82">
                  <c:v>114</c:v>
                </c:pt>
                <c:pt idx="83">
                  <c:v>38</c:v>
                </c:pt>
                <c:pt idx="84">
                  <c:v>146</c:v>
                </c:pt>
                <c:pt idx="85">
                  <c:v>140</c:v>
                </c:pt>
                <c:pt idx="86">
                  <c:v>130</c:v>
                </c:pt>
                <c:pt idx="87">
                  <c:v>18</c:v>
                </c:pt>
                <c:pt idx="88">
                  <c:v>77</c:v>
                </c:pt>
                <c:pt idx="89">
                  <c:v>88</c:v>
                </c:pt>
                <c:pt idx="90">
                  <c:v>62</c:v>
                </c:pt>
                <c:pt idx="91">
                  <c:v>117</c:v>
                </c:pt>
                <c:pt idx="92">
                  <c:v>116</c:v>
                </c:pt>
                <c:pt idx="93">
                  <c:v>152</c:v>
                </c:pt>
                <c:pt idx="94">
                  <c:v>107</c:v>
                </c:pt>
                <c:pt idx="95">
                  <c:v>69</c:v>
                </c:pt>
                <c:pt idx="96">
                  <c:v>133</c:v>
                </c:pt>
                <c:pt idx="97">
                  <c:v>78</c:v>
                </c:pt>
                <c:pt idx="98">
                  <c:v>86</c:v>
                </c:pt>
                <c:pt idx="99">
                  <c:v>58</c:v>
                </c:pt>
                <c:pt idx="100">
                  <c:v>91</c:v>
                </c:pt>
                <c:pt idx="101">
                  <c:v>96</c:v>
                </c:pt>
                <c:pt idx="102">
                  <c:v>85</c:v>
                </c:pt>
                <c:pt idx="103">
                  <c:v>46</c:v>
                </c:pt>
                <c:pt idx="104">
                  <c:v>159</c:v>
                </c:pt>
                <c:pt idx="105">
                  <c:v>TNS</c:v>
                </c:pt>
                <c:pt idx="106">
                  <c:v>99</c:v>
                </c:pt>
                <c:pt idx="107">
                  <c:v>32</c:v>
                </c:pt>
                <c:pt idx="108">
                  <c:v>83</c:v>
                </c:pt>
                <c:pt idx="109">
                  <c:v>134</c:v>
                </c:pt>
                <c:pt idx="110">
                  <c:v>160</c:v>
                </c:pt>
                <c:pt idx="111">
                  <c:v>41</c:v>
                </c:pt>
                <c:pt idx="112">
                  <c:v>59</c:v>
                </c:pt>
                <c:pt idx="113">
                  <c:v>124</c:v>
                </c:pt>
                <c:pt idx="114">
                  <c:v>158</c:v>
                </c:pt>
                <c:pt idx="115">
                  <c:v>12</c:v>
                </c:pt>
                <c:pt idx="116">
                  <c:v>100</c:v>
                </c:pt>
                <c:pt idx="117">
                  <c:v>79</c:v>
                </c:pt>
                <c:pt idx="118">
                  <c:v>6</c:v>
                </c:pt>
                <c:pt idx="119">
                  <c:v>16</c:v>
                </c:pt>
                <c:pt idx="120">
                  <c:v>27</c:v>
                </c:pt>
                <c:pt idx="121">
                  <c:v>151</c:v>
                </c:pt>
                <c:pt idx="122">
                  <c:v>36</c:v>
                </c:pt>
                <c:pt idx="123">
                  <c:v>67</c:v>
                </c:pt>
                <c:pt idx="124">
                  <c:v>42</c:v>
                </c:pt>
                <c:pt idx="125">
                  <c:v>26</c:v>
                </c:pt>
                <c:pt idx="126">
                  <c:v>72</c:v>
                </c:pt>
                <c:pt idx="127">
                  <c:v>81</c:v>
                </c:pt>
                <c:pt idx="128">
                  <c:v>104</c:v>
                </c:pt>
                <c:pt idx="129">
                  <c:v>2</c:v>
                </c:pt>
                <c:pt idx="130">
                  <c:v>153</c:v>
                </c:pt>
                <c:pt idx="131">
                  <c:v>71</c:v>
                </c:pt>
                <c:pt idx="132">
                  <c:v>7</c:v>
                </c:pt>
                <c:pt idx="133">
                  <c:v>155</c:v>
                </c:pt>
                <c:pt idx="134">
                  <c:v>21</c:v>
                </c:pt>
                <c:pt idx="135">
                  <c:v>29</c:v>
                </c:pt>
                <c:pt idx="136">
                  <c:v>40</c:v>
                </c:pt>
                <c:pt idx="137">
                  <c:v>90</c:v>
                </c:pt>
                <c:pt idx="138">
                  <c:v>123</c:v>
                </c:pt>
                <c:pt idx="139">
                  <c:v>52</c:v>
                </c:pt>
                <c:pt idx="140">
                  <c:v>70</c:v>
                </c:pt>
                <c:pt idx="141">
                  <c:v>8</c:v>
                </c:pt>
                <c:pt idx="142">
                  <c:v>109</c:v>
                </c:pt>
                <c:pt idx="143">
                  <c:v>156</c:v>
                </c:pt>
                <c:pt idx="144">
                  <c:v>150</c:v>
                </c:pt>
                <c:pt idx="145">
                  <c:v>164</c:v>
                </c:pt>
                <c:pt idx="146">
                  <c:v>11</c:v>
                </c:pt>
                <c:pt idx="147">
                  <c:v>89</c:v>
                </c:pt>
                <c:pt idx="148">
                  <c:v>51</c:v>
                </c:pt>
                <c:pt idx="149">
                  <c:v>138</c:v>
                </c:pt>
                <c:pt idx="150">
                  <c:v>87</c:v>
                </c:pt>
                <c:pt idx="151">
                  <c:v>34</c:v>
                </c:pt>
                <c:pt idx="152">
                  <c:v>20</c:v>
                </c:pt>
                <c:pt idx="153">
                  <c:v>28</c:v>
                </c:pt>
                <c:pt idx="154">
                  <c:v>103</c:v>
                </c:pt>
                <c:pt idx="155">
                  <c:v>92</c:v>
                </c:pt>
                <c:pt idx="156">
                  <c:v>64</c:v>
                </c:pt>
                <c:pt idx="157">
                  <c:v>5</c:v>
                </c:pt>
                <c:pt idx="158">
                  <c:v>15</c:v>
                </c:pt>
                <c:pt idx="159">
                  <c:v>61</c:v>
                </c:pt>
                <c:pt idx="160">
                  <c:v>22</c:v>
                </c:pt>
                <c:pt idx="161">
                  <c:v>94</c:v>
                </c:pt>
                <c:pt idx="162">
                  <c:v>126</c:v>
                </c:pt>
                <c:pt idx="163">
                  <c:v>93</c:v>
                </c:pt>
                <c:pt idx="164">
                  <c:v>84</c:v>
                </c:pt>
                <c:pt idx="165">
                  <c:v>31</c:v>
                </c:pt>
                <c:pt idx="166">
                  <c:v>4</c:v>
                </c:pt>
              </c:strCache>
            </c:strRef>
          </c:cat>
          <c:val>
            <c:numRef>
              <c:f>'Pain Assessment'!$G$2:$G$168</c:f>
              <c:numCache>
                <c:formatCode>0.0%</c:formatCode>
                <c:ptCount val="16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1.3000000000000001E-2</c:v>
                </c:pt>
                <c:pt idx="40">
                  <c:v>0</c:v>
                </c:pt>
                <c:pt idx="41">
                  <c:v>1.3000000000000001E-2</c:v>
                </c:pt>
                <c:pt idx="42">
                  <c:v>1.3000000000000001E-2</c:v>
                </c:pt>
                <c:pt idx="43">
                  <c:v>0</c:v>
                </c:pt>
                <c:pt idx="44">
                  <c:v>1.3000000000000001E-2</c:v>
                </c:pt>
                <c:pt idx="45">
                  <c:v>0</c:v>
                </c:pt>
                <c:pt idx="46">
                  <c:v>1.3000000000000001E-2</c:v>
                </c:pt>
                <c:pt idx="47">
                  <c:v>1.3000000000000001E-2</c:v>
                </c:pt>
                <c:pt idx="48">
                  <c:v>0</c:v>
                </c:pt>
                <c:pt idx="49">
                  <c:v>0</c:v>
                </c:pt>
                <c:pt idx="50">
                  <c:v>0</c:v>
                </c:pt>
                <c:pt idx="51">
                  <c:v>0</c:v>
                </c:pt>
                <c:pt idx="52">
                  <c:v>0</c:v>
                </c:pt>
                <c:pt idx="53">
                  <c:v>0</c:v>
                </c:pt>
                <c:pt idx="54">
                  <c:v>0</c:v>
                </c:pt>
                <c:pt idx="55">
                  <c:v>0</c:v>
                </c:pt>
                <c:pt idx="56">
                  <c:v>1.3000000000000001E-2</c:v>
                </c:pt>
                <c:pt idx="57">
                  <c:v>1.3000000000000001E-2</c:v>
                </c:pt>
                <c:pt idx="58">
                  <c:v>1.3000000000000001E-2</c:v>
                </c:pt>
                <c:pt idx="59">
                  <c:v>0</c:v>
                </c:pt>
                <c:pt idx="60">
                  <c:v>0</c:v>
                </c:pt>
                <c:pt idx="61">
                  <c:v>1.3000000000000001E-2</c:v>
                </c:pt>
                <c:pt idx="62">
                  <c:v>0</c:v>
                </c:pt>
                <c:pt idx="63">
                  <c:v>0</c:v>
                </c:pt>
                <c:pt idx="64">
                  <c:v>1.3000000000000001E-2</c:v>
                </c:pt>
                <c:pt idx="65">
                  <c:v>0</c:v>
                </c:pt>
                <c:pt idx="66">
                  <c:v>0</c:v>
                </c:pt>
                <c:pt idx="67">
                  <c:v>1.3000000000000001E-2</c:v>
                </c:pt>
                <c:pt idx="68">
                  <c:v>0</c:v>
                </c:pt>
                <c:pt idx="69">
                  <c:v>0</c:v>
                </c:pt>
                <c:pt idx="70">
                  <c:v>3.7999999999999999E-2</c:v>
                </c:pt>
                <c:pt idx="71">
                  <c:v>2.5000000000000001E-2</c:v>
                </c:pt>
                <c:pt idx="72">
                  <c:v>5.0999999999999997E-2</c:v>
                </c:pt>
                <c:pt idx="73">
                  <c:v>0</c:v>
                </c:pt>
                <c:pt idx="74">
                  <c:v>1.4999999999999999E-2</c:v>
                </c:pt>
                <c:pt idx="75">
                  <c:v>0</c:v>
                </c:pt>
                <c:pt idx="76">
                  <c:v>1.2E-2</c:v>
                </c:pt>
                <c:pt idx="77">
                  <c:v>0</c:v>
                </c:pt>
                <c:pt idx="78">
                  <c:v>1.3000000000000001E-2</c:v>
                </c:pt>
                <c:pt idx="79">
                  <c:v>2.5000000000000001E-2</c:v>
                </c:pt>
                <c:pt idx="80">
                  <c:v>2.5000000000000001E-2</c:v>
                </c:pt>
                <c:pt idx="81">
                  <c:v>1.3000000000000001E-2</c:v>
                </c:pt>
                <c:pt idx="82">
                  <c:v>2.6000000000000002E-2</c:v>
                </c:pt>
                <c:pt idx="83">
                  <c:v>1.6E-2</c:v>
                </c:pt>
                <c:pt idx="84">
                  <c:v>8.8000000000000009E-2</c:v>
                </c:pt>
                <c:pt idx="85">
                  <c:v>0</c:v>
                </c:pt>
                <c:pt idx="86">
                  <c:v>0</c:v>
                </c:pt>
                <c:pt idx="87">
                  <c:v>9.3000000000000013E-2</c:v>
                </c:pt>
                <c:pt idx="88">
                  <c:v>0</c:v>
                </c:pt>
                <c:pt idx="89">
                  <c:v>5.2999999999999999E-2</c:v>
                </c:pt>
                <c:pt idx="90">
                  <c:v>7.4999999999999997E-2</c:v>
                </c:pt>
                <c:pt idx="91">
                  <c:v>1.3000000000000001E-2</c:v>
                </c:pt>
                <c:pt idx="92">
                  <c:v>6.3E-2</c:v>
                </c:pt>
                <c:pt idx="93">
                  <c:v>7.6999999999999999E-2</c:v>
                </c:pt>
                <c:pt idx="94">
                  <c:v>0</c:v>
                </c:pt>
                <c:pt idx="95">
                  <c:v>2.5000000000000001E-2</c:v>
                </c:pt>
                <c:pt idx="96">
                  <c:v>0</c:v>
                </c:pt>
                <c:pt idx="97">
                  <c:v>0.10099999999999999</c:v>
                </c:pt>
                <c:pt idx="98">
                  <c:v>1.2E-2</c:v>
                </c:pt>
                <c:pt idx="99">
                  <c:v>0</c:v>
                </c:pt>
                <c:pt idx="100">
                  <c:v>2.5000000000000001E-2</c:v>
                </c:pt>
                <c:pt idx="101">
                  <c:v>0.05</c:v>
                </c:pt>
                <c:pt idx="102">
                  <c:v>3.2000000000000001E-2</c:v>
                </c:pt>
                <c:pt idx="103">
                  <c:v>8.3000000000000004E-2</c:v>
                </c:pt>
                <c:pt idx="104">
                  <c:v>3.9E-2</c:v>
                </c:pt>
                <c:pt idx="105">
                  <c:v>8.4000000000000005E-2</c:v>
                </c:pt>
                <c:pt idx="106">
                  <c:v>2.7000000000000003E-2</c:v>
                </c:pt>
                <c:pt idx="107">
                  <c:v>1.7000000000000001E-2</c:v>
                </c:pt>
                <c:pt idx="108">
                  <c:v>0.05</c:v>
                </c:pt>
                <c:pt idx="109">
                  <c:v>0</c:v>
                </c:pt>
                <c:pt idx="110">
                  <c:v>0.1</c:v>
                </c:pt>
                <c:pt idx="111">
                  <c:v>0.113</c:v>
                </c:pt>
                <c:pt idx="112">
                  <c:v>0.125</c:v>
                </c:pt>
                <c:pt idx="113">
                  <c:v>0.09</c:v>
                </c:pt>
                <c:pt idx="114">
                  <c:v>1.3000000000000001E-2</c:v>
                </c:pt>
                <c:pt idx="115">
                  <c:v>0</c:v>
                </c:pt>
                <c:pt idx="116">
                  <c:v>0.14000000000000001</c:v>
                </c:pt>
                <c:pt idx="117">
                  <c:v>6.3E-2</c:v>
                </c:pt>
                <c:pt idx="118">
                  <c:v>2.7000000000000003E-2</c:v>
                </c:pt>
                <c:pt idx="119">
                  <c:v>3.7999999999999999E-2</c:v>
                </c:pt>
                <c:pt idx="120">
                  <c:v>0</c:v>
                </c:pt>
                <c:pt idx="121">
                  <c:v>0.13</c:v>
                </c:pt>
                <c:pt idx="122">
                  <c:v>0.128</c:v>
                </c:pt>
                <c:pt idx="123">
                  <c:v>1.2E-2</c:v>
                </c:pt>
                <c:pt idx="124">
                  <c:v>6.4000000000000001E-2</c:v>
                </c:pt>
                <c:pt idx="125">
                  <c:v>0.15</c:v>
                </c:pt>
                <c:pt idx="126">
                  <c:v>0.2</c:v>
                </c:pt>
                <c:pt idx="127">
                  <c:v>0.182</c:v>
                </c:pt>
                <c:pt idx="128">
                  <c:v>0.122</c:v>
                </c:pt>
                <c:pt idx="129">
                  <c:v>4.7E-2</c:v>
                </c:pt>
                <c:pt idx="130">
                  <c:v>0.128</c:v>
                </c:pt>
                <c:pt idx="131">
                  <c:v>4.0999999999999995E-2</c:v>
                </c:pt>
                <c:pt idx="132">
                  <c:v>1.8000000000000002E-2</c:v>
                </c:pt>
                <c:pt idx="133">
                  <c:v>0.20800000000000002</c:v>
                </c:pt>
                <c:pt idx="134">
                  <c:v>0.17100000000000001</c:v>
                </c:pt>
                <c:pt idx="135">
                  <c:v>0.151</c:v>
                </c:pt>
                <c:pt idx="136">
                  <c:v>0.23800000000000002</c:v>
                </c:pt>
                <c:pt idx="137">
                  <c:v>0.161</c:v>
                </c:pt>
                <c:pt idx="138">
                  <c:v>0.29699999999999999</c:v>
                </c:pt>
                <c:pt idx="139">
                  <c:v>0.254</c:v>
                </c:pt>
                <c:pt idx="140">
                  <c:v>0</c:v>
                </c:pt>
                <c:pt idx="141">
                  <c:v>0</c:v>
                </c:pt>
                <c:pt idx="142">
                  <c:v>0.16300000000000001</c:v>
                </c:pt>
                <c:pt idx="143">
                  <c:v>0.28600000000000003</c:v>
                </c:pt>
                <c:pt idx="144">
                  <c:v>0.22699999999999998</c:v>
                </c:pt>
                <c:pt idx="145">
                  <c:v>0.36299999999999999</c:v>
                </c:pt>
                <c:pt idx="146">
                  <c:v>0.313</c:v>
                </c:pt>
                <c:pt idx="147">
                  <c:v>0.25</c:v>
                </c:pt>
                <c:pt idx="148">
                  <c:v>0.40700000000000003</c:v>
                </c:pt>
                <c:pt idx="149">
                  <c:v>0.36399999999999999</c:v>
                </c:pt>
                <c:pt idx="150">
                  <c:v>0.45</c:v>
                </c:pt>
                <c:pt idx="151">
                  <c:v>8.8000000000000009E-2</c:v>
                </c:pt>
                <c:pt idx="152">
                  <c:v>0.32500000000000001</c:v>
                </c:pt>
                <c:pt idx="153">
                  <c:v>0.28199999999999997</c:v>
                </c:pt>
                <c:pt idx="154">
                  <c:v>0.39500000000000002</c:v>
                </c:pt>
                <c:pt idx="155">
                  <c:v>0.06</c:v>
                </c:pt>
                <c:pt idx="156">
                  <c:v>0.56899999999999995</c:v>
                </c:pt>
                <c:pt idx="157">
                  <c:v>0.314</c:v>
                </c:pt>
                <c:pt idx="158">
                  <c:v>6.3E-2</c:v>
                </c:pt>
                <c:pt idx="159">
                  <c:v>0.1</c:v>
                </c:pt>
                <c:pt idx="160">
                  <c:v>0.59699999999999998</c:v>
                </c:pt>
                <c:pt idx="161">
                  <c:v>0.65300000000000002</c:v>
                </c:pt>
                <c:pt idx="162">
                  <c:v>0.5</c:v>
                </c:pt>
                <c:pt idx="163">
                  <c:v>0.439</c:v>
                </c:pt>
                <c:pt idx="164">
                  <c:v>0.6</c:v>
                </c:pt>
                <c:pt idx="165">
                  <c:v>0.90599999999999992</c:v>
                </c:pt>
                <c:pt idx="166">
                  <c:v>0.94700000000000006</c:v>
                </c:pt>
              </c:numCache>
            </c:numRef>
          </c:val>
          <c:extLst>
            <c:ext xmlns:c16="http://schemas.microsoft.com/office/drawing/2014/chart" uri="{C3380CC4-5D6E-409C-BE32-E72D297353CC}">
              <c16:uniqueId val="{00000002-D3BB-4CA1-AC14-F0201BDF26F4}"/>
            </c:ext>
          </c:extLst>
        </c:ser>
        <c:dLbls>
          <c:showLegendKey val="0"/>
          <c:showVal val="0"/>
          <c:showCatName val="0"/>
          <c:showSerName val="0"/>
          <c:showPercent val="0"/>
          <c:showBubbleSize val="0"/>
        </c:dLbls>
        <c:gapWidth val="150"/>
        <c:overlap val="100"/>
        <c:axId val="751443456"/>
        <c:axId val="751441296"/>
      </c:barChart>
      <c:catAx>
        <c:axId val="7514434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751441296"/>
        <c:crosses val="autoZero"/>
        <c:auto val="1"/>
        <c:lblAlgn val="ctr"/>
        <c:lblOffset val="100"/>
        <c:noMultiLvlLbl val="0"/>
      </c:catAx>
      <c:valAx>
        <c:axId val="7514412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751443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ontserrat" panose="00000500000000000000" pitchFamily="2"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GB"/>
              <a:t>Pain reassessment within 24 hours of the first (n=166)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barChart>
        <c:barDir val="col"/>
        <c:grouping val="stacked"/>
        <c:varyColors val="0"/>
        <c:ser>
          <c:idx val="0"/>
          <c:order val="0"/>
          <c:tx>
            <c:strRef>
              <c:f>'Pain Reassessment'!$E$1</c:f>
              <c:strCache>
                <c:ptCount val="1"/>
                <c:pt idx="0">
                  <c:v>Within 24 hours</c:v>
                </c:pt>
              </c:strCache>
            </c:strRef>
          </c:tx>
          <c:spPr>
            <a:solidFill>
              <a:schemeClr val="accent1"/>
            </a:solidFill>
            <a:ln>
              <a:noFill/>
            </a:ln>
            <a:effectLst/>
          </c:spPr>
          <c:invertIfNegative val="0"/>
          <c:dPt>
            <c:idx val="97"/>
            <c:invertIfNegative val="0"/>
            <c:bubble3D val="0"/>
            <c:spPr>
              <a:solidFill>
                <a:srgbClr val="7030A0"/>
              </a:solidFill>
              <a:ln>
                <a:solidFill>
                  <a:srgbClr val="7030A0"/>
                </a:solidFill>
              </a:ln>
              <a:effectLst/>
            </c:spPr>
            <c:extLst>
              <c:ext xmlns:c16="http://schemas.microsoft.com/office/drawing/2014/chart" uri="{C3380CC4-5D6E-409C-BE32-E72D297353CC}">
                <c16:uniqueId val="{00000003-80B6-4AA1-8B37-AE01FB4FCCC2}"/>
              </c:ext>
            </c:extLst>
          </c:dPt>
          <c:cat>
            <c:strRef>
              <c:f>'Pain Reassessment'!$A$2:$A$168</c:f>
              <c:strCache>
                <c:ptCount val="167"/>
                <c:pt idx="0">
                  <c:v>1</c:v>
                </c:pt>
                <c:pt idx="1">
                  <c:v>14</c:v>
                </c:pt>
                <c:pt idx="2">
                  <c:v>17</c:v>
                </c:pt>
                <c:pt idx="3">
                  <c:v>19</c:v>
                </c:pt>
                <c:pt idx="4">
                  <c:v>25</c:v>
                </c:pt>
                <c:pt idx="5">
                  <c:v>33</c:v>
                </c:pt>
                <c:pt idx="6">
                  <c:v>45</c:v>
                </c:pt>
                <c:pt idx="7">
                  <c:v>47</c:v>
                </c:pt>
                <c:pt idx="8">
                  <c:v>48</c:v>
                </c:pt>
                <c:pt idx="9">
                  <c:v>49</c:v>
                </c:pt>
                <c:pt idx="10">
                  <c:v>54</c:v>
                </c:pt>
                <c:pt idx="11">
                  <c:v>55</c:v>
                </c:pt>
                <c:pt idx="12">
                  <c:v>57</c:v>
                </c:pt>
                <c:pt idx="13">
                  <c:v>63</c:v>
                </c:pt>
                <c:pt idx="14">
                  <c:v>65</c:v>
                </c:pt>
                <c:pt idx="15">
                  <c:v>74</c:v>
                </c:pt>
                <c:pt idx="16">
                  <c:v>76</c:v>
                </c:pt>
                <c:pt idx="17">
                  <c:v>82</c:v>
                </c:pt>
                <c:pt idx="18">
                  <c:v>95</c:v>
                </c:pt>
                <c:pt idx="19">
                  <c:v>105</c:v>
                </c:pt>
                <c:pt idx="20">
                  <c:v>107</c:v>
                </c:pt>
                <c:pt idx="21">
                  <c:v>108</c:v>
                </c:pt>
                <c:pt idx="22">
                  <c:v>110</c:v>
                </c:pt>
                <c:pt idx="23">
                  <c:v>111</c:v>
                </c:pt>
                <c:pt idx="24">
                  <c:v>118</c:v>
                </c:pt>
                <c:pt idx="25">
                  <c:v>119</c:v>
                </c:pt>
                <c:pt idx="26">
                  <c:v>122</c:v>
                </c:pt>
                <c:pt idx="27">
                  <c:v>125</c:v>
                </c:pt>
                <c:pt idx="28">
                  <c:v>127</c:v>
                </c:pt>
                <c:pt idx="29">
                  <c:v>128</c:v>
                </c:pt>
                <c:pt idx="30">
                  <c:v>129</c:v>
                </c:pt>
                <c:pt idx="31">
                  <c:v>131</c:v>
                </c:pt>
                <c:pt idx="32">
                  <c:v>145</c:v>
                </c:pt>
                <c:pt idx="33">
                  <c:v>147</c:v>
                </c:pt>
                <c:pt idx="34">
                  <c:v>148</c:v>
                </c:pt>
                <c:pt idx="35">
                  <c:v>161</c:v>
                </c:pt>
                <c:pt idx="36">
                  <c:v>73</c:v>
                </c:pt>
                <c:pt idx="37">
                  <c:v>97</c:v>
                </c:pt>
                <c:pt idx="38">
                  <c:v>106</c:v>
                </c:pt>
                <c:pt idx="39">
                  <c:v>120</c:v>
                </c:pt>
                <c:pt idx="40">
                  <c:v>165</c:v>
                </c:pt>
                <c:pt idx="41">
                  <c:v>12</c:v>
                </c:pt>
                <c:pt idx="42">
                  <c:v>101</c:v>
                </c:pt>
                <c:pt idx="43">
                  <c:v>32</c:v>
                </c:pt>
                <c:pt idx="44">
                  <c:v>60</c:v>
                </c:pt>
                <c:pt idx="45">
                  <c:v>142</c:v>
                </c:pt>
                <c:pt idx="46">
                  <c:v>3</c:v>
                </c:pt>
                <c:pt idx="47">
                  <c:v>37</c:v>
                </c:pt>
                <c:pt idx="48">
                  <c:v>13</c:v>
                </c:pt>
                <c:pt idx="49">
                  <c:v>50</c:v>
                </c:pt>
                <c:pt idx="50">
                  <c:v>102</c:v>
                </c:pt>
                <c:pt idx="51">
                  <c:v>117</c:v>
                </c:pt>
                <c:pt idx="52">
                  <c:v>136</c:v>
                </c:pt>
                <c:pt idx="53">
                  <c:v>157</c:v>
                </c:pt>
                <c:pt idx="54">
                  <c:v>53</c:v>
                </c:pt>
                <c:pt idx="55">
                  <c:v>56</c:v>
                </c:pt>
                <c:pt idx="56">
                  <c:v>166</c:v>
                </c:pt>
                <c:pt idx="57">
                  <c:v>144</c:v>
                </c:pt>
                <c:pt idx="58">
                  <c:v>71</c:v>
                </c:pt>
                <c:pt idx="59">
                  <c:v>43</c:v>
                </c:pt>
                <c:pt idx="60">
                  <c:v>143</c:v>
                </c:pt>
                <c:pt idx="61">
                  <c:v>149</c:v>
                </c:pt>
                <c:pt idx="62">
                  <c:v>58</c:v>
                </c:pt>
                <c:pt idx="63">
                  <c:v>113</c:v>
                </c:pt>
                <c:pt idx="64">
                  <c:v>154</c:v>
                </c:pt>
                <c:pt idx="65">
                  <c:v>162</c:v>
                </c:pt>
                <c:pt idx="66">
                  <c:v>77</c:v>
                </c:pt>
                <c:pt idx="67">
                  <c:v>86</c:v>
                </c:pt>
                <c:pt idx="68">
                  <c:v>70</c:v>
                </c:pt>
                <c:pt idx="69">
                  <c:v>46</c:v>
                </c:pt>
                <c:pt idx="70">
                  <c:v>35</c:v>
                </c:pt>
                <c:pt idx="71">
                  <c:v>24</c:v>
                </c:pt>
                <c:pt idx="72">
                  <c:v>140</c:v>
                </c:pt>
                <c:pt idx="73">
                  <c:v>163</c:v>
                </c:pt>
                <c:pt idx="74">
                  <c:v>59</c:v>
                </c:pt>
                <c:pt idx="75">
                  <c:v>10</c:v>
                </c:pt>
                <c:pt idx="76">
                  <c:v>78</c:v>
                </c:pt>
                <c:pt idx="77">
                  <c:v>21</c:v>
                </c:pt>
                <c:pt idx="78">
                  <c:v>36</c:v>
                </c:pt>
                <c:pt idx="79">
                  <c:v>23</c:v>
                </c:pt>
                <c:pt idx="80">
                  <c:v>39</c:v>
                </c:pt>
                <c:pt idx="81">
                  <c:v>96</c:v>
                </c:pt>
                <c:pt idx="82">
                  <c:v>116</c:v>
                </c:pt>
                <c:pt idx="83">
                  <c:v>80</c:v>
                </c:pt>
                <c:pt idx="84">
                  <c:v>112</c:v>
                </c:pt>
                <c:pt idx="85">
                  <c:v>75</c:v>
                </c:pt>
                <c:pt idx="86">
                  <c:v>158</c:v>
                </c:pt>
                <c:pt idx="87">
                  <c:v>44</c:v>
                </c:pt>
                <c:pt idx="88">
                  <c:v>100</c:v>
                </c:pt>
                <c:pt idx="89">
                  <c:v>121</c:v>
                </c:pt>
                <c:pt idx="90">
                  <c:v>164</c:v>
                </c:pt>
                <c:pt idx="91">
                  <c:v>130</c:v>
                </c:pt>
                <c:pt idx="92">
                  <c:v>6</c:v>
                </c:pt>
                <c:pt idx="93">
                  <c:v>9</c:v>
                </c:pt>
                <c:pt idx="94">
                  <c:v>67</c:v>
                </c:pt>
                <c:pt idx="95">
                  <c:v>115</c:v>
                </c:pt>
                <c:pt idx="96">
                  <c:v>132</c:v>
                </c:pt>
                <c:pt idx="97">
                  <c:v>TNS</c:v>
                </c:pt>
                <c:pt idx="98">
                  <c:v>18</c:v>
                </c:pt>
                <c:pt idx="99">
                  <c:v>91</c:v>
                </c:pt>
                <c:pt idx="100">
                  <c:v>98</c:v>
                </c:pt>
                <c:pt idx="101">
                  <c:v>114</c:v>
                </c:pt>
                <c:pt idx="102">
                  <c:v>62</c:v>
                </c:pt>
                <c:pt idx="103">
                  <c:v>139</c:v>
                </c:pt>
                <c:pt idx="104">
                  <c:v>137</c:v>
                </c:pt>
                <c:pt idx="105">
                  <c:v>83</c:v>
                </c:pt>
                <c:pt idx="106">
                  <c:v>92</c:v>
                </c:pt>
                <c:pt idx="107">
                  <c:v>27</c:v>
                </c:pt>
                <c:pt idx="108">
                  <c:v>88</c:v>
                </c:pt>
                <c:pt idx="109">
                  <c:v>146</c:v>
                </c:pt>
                <c:pt idx="110">
                  <c:v>141</c:v>
                </c:pt>
                <c:pt idx="111">
                  <c:v>85</c:v>
                </c:pt>
                <c:pt idx="112">
                  <c:v>15</c:v>
                </c:pt>
                <c:pt idx="113">
                  <c:v>90</c:v>
                </c:pt>
                <c:pt idx="114">
                  <c:v>151</c:v>
                </c:pt>
                <c:pt idx="115">
                  <c:v>34</c:v>
                </c:pt>
                <c:pt idx="116">
                  <c:v>150</c:v>
                </c:pt>
                <c:pt idx="117">
                  <c:v>68</c:v>
                </c:pt>
                <c:pt idx="118">
                  <c:v>152</c:v>
                </c:pt>
                <c:pt idx="119">
                  <c:v>20</c:v>
                </c:pt>
                <c:pt idx="120">
                  <c:v>160</c:v>
                </c:pt>
                <c:pt idx="121">
                  <c:v>7</c:v>
                </c:pt>
                <c:pt idx="122">
                  <c:v>84</c:v>
                </c:pt>
                <c:pt idx="123">
                  <c:v>126</c:v>
                </c:pt>
                <c:pt idx="124">
                  <c:v>135</c:v>
                </c:pt>
                <c:pt idx="125">
                  <c:v>42</c:v>
                </c:pt>
                <c:pt idx="126">
                  <c:v>123</c:v>
                </c:pt>
                <c:pt idx="127">
                  <c:v>109</c:v>
                </c:pt>
                <c:pt idx="128">
                  <c:v>124</c:v>
                </c:pt>
                <c:pt idx="129">
                  <c:v>155</c:v>
                </c:pt>
                <c:pt idx="130">
                  <c:v>103</c:v>
                </c:pt>
                <c:pt idx="131">
                  <c:v>26</c:v>
                </c:pt>
                <c:pt idx="132">
                  <c:v>94</c:v>
                </c:pt>
                <c:pt idx="133">
                  <c:v>81</c:v>
                </c:pt>
                <c:pt idx="134">
                  <c:v>89</c:v>
                </c:pt>
                <c:pt idx="135">
                  <c:v>61</c:v>
                </c:pt>
                <c:pt idx="136">
                  <c:v>153</c:v>
                </c:pt>
                <c:pt idx="137">
                  <c:v>8</c:v>
                </c:pt>
                <c:pt idx="138">
                  <c:v>159</c:v>
                </c:pt>
                <c:pt idx="139">
                  <c:v>2</c:v>
                </c:pt>
                <c:pt idx="140">
                  <c:v>29</c:v>
                </c:pt>
                <c:pt idx="141">
                  <c:v>99</c:v>
                </c:pt>
                <c:pt idx="142">
                  <c:v>64</c:v>
                </c:pt>
                <c:pt idx="143">
                  <c:v>138</c:v>
                </c:pt>
                <c:pt idx="144">
                  <c:v>66</c:v>
                </c:pt>
                <c:pt idx="145">
                  <c:v>41</c:v>
                </c:pt>
                <c:pt idx="146">
                  <c:v>4</c:v>
                </c:pt>
                <c:pt idx="147">
                  <c:v>11</c:v>
                </c:pt>
                <c:pt idx="148">
                  <c:v>40</c:v>
                </c:pt>
                <c:pt idx="149">
                  <c:v>79</c:v>
                </c:pt>
                <c:pt idx="150">
                  <c:v>52</c:v>
                </c:pt>
                <c:pt idx="151">
                  <c:v>156</c:v>
                </c:pt>
                <c:pt idx="152">
                  <c:v>93</c:v>
                </c:pt>
                <c:pt idx="153">
                  <c:v>51</c:v>
                </c:pt>
                <c:pt idx="154">
                  <c:v>5</c:v>
                </c:pt>
                <c:pt idx="155">
                  <c:v>30</c:v>
                </c:pt>
                <c:pt idx="156">
                  <c:v>22</c:v>
                </c:pt>
                <c:pt idx="157">
                  <c:v>87</c:v>
                </c:pt>
                <c:pt idx="158">
                  <c:v>16</c:v>
                </c:pt>
                <c:pt idx="159">
                  <c:v>134</c:v>
                </c:pt>
                <c:pt idx="160">
                  <c:v>133</c:v>
                </c:pt>
                <c:pt idx="161">
                  <c:v>28</c:v>
                </c:pt>
                <c:pt idx="162">
                  <c:v>31</c:v>
                </c:pt>
                <c:pt idx="163">
                  <c:v>38</c:v>
                </c:pt>
                <c:pt idx="164">
                  <c:v>104</c:v>
                </c:pt>
                <c:pt idx="165">
                  <c:v>72</c:v>
                </c:pt>
                <c:pt idx="166">
                  <c:v>69</c:v>
                </c:pt>
              </c:strCache>
            </c:strRef>
          </c:cat>
          <c:val>
            <c:numRef>
              <c:f>'Pain Reassessment'!$E$2:$E$168</c:f>
              <c:numCache>
                <c:formatCode>0.0%</c:formatCode>
                <c:ptCount val="16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0.98799999999999999</c:v>
                </c:pt>
                <c:pt idx="37">
                  <c:v>0.98799999999999999</c:v>
                </c:pt>
                <c:pt idx="38">
                  <c:v>0.98699999999999999</c:v>
                </c:pt>
                <c:pt idx="39">
                  <c:v>0.98699999999999999</c:v>
                </c:pt>
                <c:pt idx="40">
                  <c:v>0.98699999999999999</c:v>
                </c:pt>
                <c:pt idx="41">
                  <c:v>0.9840000000000001</c:v>
                </c:pt>
                <c:pt idx="42">
                  <c:v>0.9840000000000001</c:v>
                </c:pt>
                <c:pt idx="43">
                  <c:v>0.98299999999999998</c:v>
                </c:pt>
                <c:pt idx="44">
                  <c:v>0.98199999999999998</c:v>
                </c:pt>
                <c:pt idx="45">
                  <c:v>0.98099999999999998</c:v>
                </c:pt>
                <c:pt idx="46">
                  <c:v>0.97900000000000009</c:v>
                </c:pt>
                <c:pt idx="47">
                  <c:v>0.97799999999999998</c:v>
                </c:pt>
                <c:pt idx="48">
                  <c:v>0.97599999999999998</c:v>
                </c:pt>
                <c:pt idx="49">
                  <c:v>0.97499999999999998</c:v>
                </c:pt>
                <c:pt idx="50">
                  <c:v>0.97499999999999998</c:v>
                </c:pt>
                <c:pt idx="51">
                  <c:v>0.97499999999999998</c:v>
                </c:pt>
                <c:pt idx="52">
                  <c:v>0.97499999999999998</c:v>
                </c:pt>
                <c:pt idx="53">
                  <c:v>0.97499999999999998</c:v>
                </c:pt>
                <c:pt idx="54">
                  <c:v>0.97400000000000009</c:v>
                </c:pt>
                <c:pt idx="55">
                  <c:v>0.97400000000000009</c:v>
                </c:pt>
                <c:pt idx="56">
                  <c:v>0.97400000000000009</c:v>
                </c:pt>
                <c:pt idx="57">
                  <c:v>0.97299999999999998</c:v>
                </c:pt>
                <c:pt idx="58">
                  <c:v>0.97199999999999998</c:v>
                </c:pt>
                <c:pt idx="59">
                  <c:v>0.96900000000000008</c:v>
                </c:pt>
                <c:pt idx="60">
                  <c:v>0.96900000000000008</c:v>
                </c:pt>
                <c:pt idx="61">
                  <c:v>0.96700000000000008</c:v>
                </c:pt>
                <c:pt idx="62">
                  <c:v>0.96299999999999997</c:v>
                </c:pt>
                <c:pt idx="63">
                  <c:v>0.96200000000000008</c:v>
                </c:pt>
                <c:pt idx="64">
                  <c:v>0.96200000000000008</c:v>
                </c:pt>
                <c:pt idx="65">
                  <c:v>0.96200000000000008</c:v>
                </c:pt>
                <c:pt idx="66">
                  <c:v>0.95299999999999996</c:v>
                </c:pt>
                <c:pt idx="67">
                  <c:v>0.95099999999999996</c:v>
                </c:pt>
                <c:pt idx="68">
                  <c:v>0.95</c:v>
                </c:pt>
                <c:pt idx="69">
                  <c:v>0.93900000000000006</c:v>
                </c:pt>
                <c:pt idx="70">
                  <c:v>0.93500000000000005</c:v>
                </c:pt>
                <c:pt idx="71">
                  <c:v>0.93200000000000005</c:v>
                </c:pt>
                <c:pt idx="72">
                  <c:v>0.92700000000000005</c:v>
                </c:pt>
                <c:pt idx="73">
                  <c:v>0.92500000000000004</c:v>
                </c:pt>
                <c:pt idx="74">
                  <c:v>0.92200000000000004</c:v>
                </c:pt>
                <c:pt idx="75">
                  <c:v>0.91900000000000004</c:v>
                </c:pt>
                <c:pt idx="76">
                  <c:v>0.91900000000000004</c:v>
                </c:pt>
                <c:pt idx="77">
                  <c:v>0.91200000000000003</c:v>
                </c:pt>
                <c:pt idx="78">
                  <c:v>0.91200000000000003</c:v>
                </c:pt>
                <c:pt idx="79">
                  <c:v>0.91099999999999992</c:v>
                </c:pt>
                <c:pt idx="80">
                  <c:v>0.91099999999999992</c:v>
                </c:pt>
                <c:pt idx="81">
                  <c:v>0.90799999999999992</c:v>
                </c:pt>
                <c:pt idx="82">
                  <c:v>0.90500000000000003</c:v>
                </c:pt>
                <c:pt idx="83">
                  <c:v>0.89900000000000002</c:v>
                </c:pt>
                <c:pt idx="84">
                  <c:v>0.88800000000000001</c:v>
                </c:pt>
                <c:pt idx="85">
                  <c:v>0.8859999999999999</c:v>
                </c:pt>
                <c:pt idx="86">
                  <c:v>0.8859999999999999</c:v>
                </c:pt>
                <c:pt idx="87">
                  <c:v>0.88500000000000001</c:v>
                </c:pt>
                <c:pt idx="88">
                  <c:v>0.86499999999999999</c:v>
                </c:pt>
                <c:pt idx="89">
                  <c:v>0.86299999999999999</c:v>
                </c:pt>
                <c:pt idx="90">
                  <c:v>0.86299999999999999</c:v>
                </c:pt>
                <c:pt idx="91">
                  <c:v>0.86199999999999999</c:v>
                </c:pt>
                <c:pt idx="92">
                  <c:v>0.86099999999999999</c:v>
                </c:pt>
                <c:pt idx="93">
                  <c:v>0.85699999999999998</c:v>
                </c:pt>
                <c:pt idx="94">
                  <c:v>0.85</c:v>
                </c:pt>
                <c:pt idx="95">
                  <c:v>0.84599999999999997</c:v>
                </c:pt>
                <c:pt idx="96">
                  <c:v>0.83299999999999996</c:v>
                </c:pt>
                <c:pt idx="97">
                  <c:v>0.83099999999999996</c:v>
                </c:pt>
                <c:pt idx="98">
                  <c:v>0.82099999999999995</c:v>
                </c:pt>
                <c:pt idx="99">
                  <c:v>0.82099999999999995</c:v>
                </c:pt>
                <c:pt idx="100">
                  <c:v>0.81599999999999995</c:v>
                </c:pt>
                <c:pt idx="101">
                  <c:v>0.81599999999999995</c:v>
                </c:pt>
                <c:pt idx="102">
                  <c:v>0.81099999999999994</c:v>
                </c:pt>
                <c:pt idx="103">
                  <c:v>0.80299999999999994</c:v>
                </c:pt>
                <c:pt idx="104">
                  <c:v>0.79299999999999993</c:v>
                </c:pt>
                <c:pt idx="105">
                  <c:v>0.78900000000000003</c:v>
                </c:pt>
                <c:pt idx="106">
                  <c:v>0.77800000000000002</c:v>
                </c:pt>
                <c:pt idx="107">
                  <c:v>0.77500000000000002</c:v>
                </c:pt>
                <c:pt idx="108">
                  <c:v>0.77500000000000002</c:v>
                </c:pt>
                <c:pt idx="109">
                  <c:v>0.76700000000000002</c:v>
                </c:pt>
                <c:pt idx="110">
                  <c:v>0.76300000000000001</c:v>
                </c:pt>
                <c:pt idx="111">
                  <c:v>0.73599999999999999</c:v>
                </c:pt>
                <c:pt idx="112">
                  <c:v>0.73299999999999998</c:v>
                </c:pt>
                <c:pt idx="113">
                  <c:v>0.73099999999999998</c:v>
                </c:pt>
                <c:pt idx="114">
                  <c:v>0.72299999999999998</c:v>
                </c:pt>
                <c:pt idx="115">
                  <c:v>0.71</c:v>
                </c:pt>
                <c:pt idx="116">
                  <c:v>0.70700000000000007</c:v>
                </c:pt>
                <c:pt idx="117">
                  <c:v>0.7</c:v>
                </c:pt>
                <c:pt idx="118">
                  <c:v>0.69400000000000006</c:v>
                </c:pt>
                <c:pt idx="119">
                  <c:v>0.68500000000000005</c:v>
                </c:pt>
                <c:pt idx="120">
                  <c:v>0.68500000000000005</c:v>
                </c:pt>
                <c:pt idx="121">
                  <c:v>0.67900000000000005</c:v>
                </c:pt>
                <c:pt idx="122">
                  <c:v>0.65599999999999992</c:v>
                </c:pt>
                <c:pt idx="123">
                  <c:v>0.65200000000000002</c:v>
                </c:pt>
                <c:pt idx="124">
                  <c:v>0.64599999999999991</c:v>
                </c:pt>
                <c:pt idx="125">
                  <c:v>0.64400000000000002</c:v>
                </c:pt>
                <c:pt idx="126">
                  <c:v>0.64400000000000002</c:v>
                </c:pt>
                <c:pt idx="127">
                  <c:v>0.63400000000000001</c:v>
                </c:pt>
                <c:pt idx="128">
                  <c:v>0.63400000000000001</c:v>
                </c:pt>
                <c:pt idx="129">
                  <c:v>0.63200000000000001</c:v>
                </c:pt>
                <c:pt idx="130">
                  <c:v>0.63</c:v>
                </c:pt>
                <c:pt idx="131">
                  <c:v>0.61799999999999999</c:v>
                </c:pt>
                <c:pt idx="132">
                  <c:v>0.61499999999999999</c:v>
                </c:pt>
                <c:pt idx="133">
                  <c:v>0.61099999999999999</c:v>
                </c:pt>
                <c:pt idx="134">
                  <c:v>0.6</c:v>
                </c:pt>
                <c:pt idx="135">
                  <c:v>0.59299999999999997</c:v>
                </c:pt>
                <c:pt idx="136">
                  <c:v>0.58799999999999997</c:v>
                </c:pt>
                <c:pt idx="137">
                  <c:v>0.56799999999999995</c:v>
                </c:pt>
                <c:pt idx="138">
                  <c:v>0.56200000000000006</c:v>
                </c:pt>
                <c:pt idx="139">
                  <c:v>0.56100000000000005</c:v>
                </c:pt>
                <c:pt idx="140">
                  <c:v>0.55600000000000005</c:v>
                </c:pt>
                <c:pt idx="141">
                  <c:v>0.55600000000000005</c:v>
                </c:pt>
                <c:pt idx="142">
                  <c:v>0.54500000000000004</c:v>
                </c:pt>
                <c:pt idx="143">
                  <c:v>0.54</c:v>
                </c:pt>
                <c:pt idx="144">
                  <c:v>0.53799999999999992</c:v>
                </c:pt>
                <c:pt idx="145">
                  <c:v>0.50800000000000001</c:v>
                </c:pt>
                <c:pt idx="146">
                  <c:v>0.5</c:v>
                </c:pt>
                <c:pt idx="147">
                  <c:v>0.5</c:v>
                </c:pt>
                <c:pt idx="148">
                  <c:v>0.5</c:v>
                </c:pt>
                <c:pt idx="149">
                  <c:v>0.48</c:v>
                </c:pt>
                <c:pt idx="150">
                  <c:v>0.47700000000000004</c:v>
                </c:pt>
                <c:pt idx="151">
                  <c:v>0.47299999999999998</c:v>
                </c:pt>
                <c:pt idx="152">
                  <c:v>0.46899999999999997</c:v>
                </c:pt>
                <c:pt idx="153">
                  <c:v>0.43799999999999994</c:v>
                </c:pt>
                <c:pt idx="154">
                  <c:v>0.375</c:v>
                </c:pt>
                <c:pt idx="155">
                  <c:v>0.34</c:v>
                </c:pt>
                <c:pt idx="156">
                  <c:v>0.32299999999999995</c:v>
                </c:pt>
                <c:pt idx="157">
                  <c:v>0.318</c:v>
                </c:pt>
                <c:pt idx="158">
                  <c:v>0.312</c:v>
                </c:pt>
                <c:pt idx="159">
                  <c:v>0.3</c:v>
                </c:pt>
                <c:pt idx="160">
                  <c:v>0.27300000000000002</c:v>
                </c:pt>
                <c:pt idx="161">
                  <c:v>0.25</c:v>
                </c:pt>
                <c:pt idx="162">
                  <c:v>0.25</c:v>
                </c:pt>
                <c:pt idx="163">
                  <c:v>0.19399999999999998</c:v>
                </c:pt>
                <c:pt idx="164">
                  <c:v>0.16699999999999998</c:v>
                </c:pt>
                <c:pt idx="165">
                  <c:v>0.156</c:v>
                </c:pt>
                <c:pt idx="166">
                  <c:v>0.14300000000000002</c:v>
                </c:pt>
              </c:numCache>
            </c:numRef>
          </c:val>
          <c:extLst>
            <c:ext xmlns:c16="http://schemas.microsoft.com/office/drawing/2014/chart" uri="{C3380CC4-5D6E-409C-BE32-E72D297353CC}">
              <c16:uniqueId val="{00000000-80B6-4AA1-8B37-AE01FB4FCCC2}"/>
            </c:ext>
          </c:extLst>
        </c:ser>
        <c:ser>
          <c:idx val="1"/>
          <c:order val="1"/>
          <c:tx>
            <c:strRef>
              <c:f>'Pain Reassessment'!$F$1</c:f>
              <c:strCache>
                <c:ptCount val="1"/>
                <c:pt idx="0">
                  <c:v>More than 24 hours</c:v>
                </c:pt>
              </c:strCache>
            </c:strRef>
          </c:tx>
          <c:spPr>
            <a:solidFill>
              <a:schemeClr val="accent2"/>
            </a:solidFill>
            <a:ln>
              <a:noFill/>
            </a:ln>
            <a:effectLst/>
          </c:spPr>
          <c:invertIfNegative val="0"/>
          <c:dPt>
            <c:idx val="97"/>
            <c:invertIfNegative val="0"/>
            <c:bubble3D val="0"/>
            <c:spPr>
              <a:solidFill>
                <a:srgbClr val="9999FF"/>
              </a:solidFill>
              <a:ln>
                <a:solidFill>
                  <a:srgbClr val="9999FF"/>
                </a:solidFill>
              </a:ln>
              <a:effectLst/>
            </c:spPr>
            <c:extLst>
              <c:ext xmlns:c16="http://schemas.microsoft.com/office/drawing/2014/chart" uri="{C3380CC4-5D6E-409C-BE32-E72D297353CC}">
                <c16:uniqueId val="{00000004-80B6-4AA1-8B37-AE01FB4FCCC2}"/>
              </c:ext>
            </c:extLst>
          </c:dPt>
          <c:cat>
            <c:strRef>
              <c:f>'Pain Reassessment'!$A$2:$A$168</c:f>
              <c:strCache>
                <c:ptCount val="167"/>
                <c:pt idx="0">
                  <c:v>1</c:v>
                </c:pt>
                <c:pt idx="1">
                  <c:v>14</c:v>
                </c:pt>
                <c:pt idx="2">
                  <c:v>17</c:v>
                </c:pt>
                <c:pt idx="3">
                  <c:v>19</c:v>
                </c:pt>
                <c:pt idx="4">
                  <c:v>25</c:v>
                </c:pt>
                <c:pt idx="5">
                  <c:v>33</c:v>
                </c:pt>
                <c:pt idx="6">
                  <c:v>45</c:v>
                </c:pt>
                <c:pt idx="7">
                  <c:v>47</c:v>
                </c:pt>
                <c:pt idx="8">
                  <c:v>48</c:v>
                </c:pt>
                <c:pt idx="9">
                  <c:v>49</c:v>
                </c:pt>
                <c:pt idx="10">
                  <c:v>54</c:v>
                </c:pt>
                <c:pt idx="11">
                  <c:v>55</c:v>
                </c:pt>
                <c:pt idx="12">
                  <c:v>57</c:v>
                </c:pt>
                <c:pt idx="13">
                  <c:v>63</c:v>
                </c:pt>
                <c:pt idx="14">
                  <c:v>65</c:v>
                </c:pt>
                <c:pt idx="15">
                  <c:v>74</c:v>
                </c:pt>
                <c:pt idx="16">
                  <c:v>76</c:v>
                </c:pt>
                <c:pt idx="17">
                  <c:v>82</c:v>
                </c:pt>
                <c:pt idx="18">
                  <c:v>95</c:v>
                </c:pt>
                <c:pt idx="19">
                  <c:v>105</c:v>
                </c:pt>
                <c:pt idx="20">
                  <c:v>107</c:v>
                </c:pt>
                <c:pt idx="21">
                  <c:v>108</c:v>
                </c:pt>
                <c:pt idx="22">
                  <c:v>110</c:v>
                </c:pt>
                <c:pt idx="23">
                  <c:v>111</c:v>
                </c:pt>
                <c:pt idx="24">
                  <c:v>118</c:v>
                </c:pt>
                <c:pt idx="25">
                  <c:v>119</c:v>
                </c:pt>
                <c:pt idx="26">
                  <c:v>122</c:v>
                </c:pt>
                <c:pt idx="27">
                  <c:v>125</c:v>
                </c:pt>
                <c:pt idx="28">
                  <c:v>127</c:v>
                </c:pt>
                <c:pt idx="29">
                  <c:v>128</c:v>
                </c:pt>
                <c:pt idx="30">
                  <c:v>129</c:v>
                </c:pt>
                <c:pt idx="31">
                  <c:v>131</c:v>
                </c:pt>
                <c:pt idx="32">
                  <c:v>145</c:v>
                </c:pt>
                <c:pt idx="33">
                  <c:v>147</c:v>
                </c:pt>
                <c:pt idx="34">
                  <c:v>148</c:v>
                </c:pt>
                <c:pt idx="35">
                  <c:v>161</c:v>
                </c:pt>
                <c:pt idx="36">
                  <c:v>73</c:v>
                </c:pt>
                <c:pt idx="37">
                  <c:v>97</c:v>
                </c:pt>
                <c:pt idx="38">
                  <c:v>106</c:v>
                </c:pt>
                <c:pt idx="39">
                  <c:v>120</c:v>
                </c:pt>
                <c:pt idx="40">
                  <c:v>165</c:v>
                </c:pt>
                <c:pt idx="41">
                  <c:v>12</c:v>
                </c:pt>
                <c:pt idx="42">
                  <c:v>101</c:v>
                </c:pt>
                <c:pt idx="43">
                  <c:v>32</c:v>
                </c:pt>
                <c:pt idx="44">
                  <c:v>60</c:v>
                </c:pt>
                <c:pt idx="45">
                  <c:v>142</c:v>
                </c:pt>
                <c:pt idx="46">
                  <c:v>3</c:v>
                </c:pt>
                <c:pt idx="47">
                  <c:v>37</c:v>
                </c:pt>
                <c:pt idx="48">
                  <c:v>13</c:v>
                </c:pt>
                <c:pt idx="49">
                  <c:v>50</c:v>
                </c:pt>
                <c:pt idx="50">
                  <c:v>102</c:v>
                </c:pt>
                <c:pt idx="51">
                  <c:v>117</c:v>
                </c:pt>
                <c:pt idx="52">
                  <c:v>136</c:v>
                </c:pt>
                <c:pt idx="53">
                  <c:v>157</c:v>
                </c:pt>
                <c:pt idx="54">
                  <c:v>53</c:v>
                </c:pt>
                <c:pt idx="55">
                  <c:v>56</c:v>
                </c:pt>
                <c:pt idx="56">
                  <c:v>166</c:v>
                </c:pt>
                <c:pt idx="57">
                  <c:v>144</c:v>
                </c:pt>
                <c:pt idx="58">
                  <c:v>71</c:v>
                </c:pt>
                <c:pt idx="59">
                  <c:v>43</c:v>
                </c:pt>
                <c:pt idx="60">
                  <c:v>143</c:v>
                </c:pt>
                <c:pt idx="61">
                  <c:v>149</c:v>
                </c:pt>
                <c:pt idx="62">
                  <c:v>58</c:v>
                </c:pt>
                <c:pt idx="63">
                  <c:v>113</c:v>
                </c:pt>
                <c:pt idx="64">
                  <c:v>154</c:v>
                </c:pt>
                <c:pt idx="65">
                  <c:v>162</c:v>
                </c:pt>
                <c:pt idx="66">
                  <c:v>77</c:v>
                </c:pt>
                <c:pt idx="67">
                  <c:v>86</c:v>
                </c:pt>
                <c:pt idx="68">
                  <c:v>70</c:v>
                </c:pt>
                <c:pt idx="69">
                  <c:v>46</c:v>
                </c:pt>
                <c:pt idx="70">
                  <c:v>35</c:v>
                </c:pt>
                <c:pt idx="71">
                  <c:v>24</c:v>
                </c:pt>
                <c:pt idx="72">
                  <c:v>140</c:v>
                </c:pt>
                <c:pt idx="73">
                  <c:v>163</c:v>
                </c:pt>
                <c:pt idx="74">
                  <c:v>59</c:v>
                </c:pt>
                <c:pt idx="75">
                  <c:v>10</c:v>
                </c:pt>
                <c:pt idx="76">
                  <c:v>78</c:v>
                </c:pt>
                <c:pt idx="77">
                  <c:v>21</c:v>
                </c:pt>
                <c:pt idx="78">
                  <c:v>36</c:v>
                </c:pt>
                <c:pt idx="79">
                  <c:v>23</c:v>
                </c:pt>
                <c:pt idx="80">
                  <c:v>39</c:v>
                </c:pt>
                <c:pt idx="81">
                  <c:v>96</c:v>
                </c:pt>
                <c:pt idx="82">
                  <c:v>116</c:v>
                </c:pt>
                <c:pt idx="83">
                  <c:v>80</c:v>
                </c:pt>
                <c:pt idx="84">
                  <c:v>112</c:v>
                </c:pt>
                <c:pt idx="85">
                  <c:v>75</c:v>
                </c:pt>
                <c:pt idx="86">
                  <c:v>158</c:v>
                </c:pt>
                <c:pt idx="87">
                  <c:v>44</c:v>
                </c:pt>
                <c:pt idx="88">
                  <c:v>100</c:v>
                </c:pt>
                <c:pt idx="89">
                  <c:v>121</c:v>
                </c:pt>
                <c:pt idx="90">
                  <c:v>164</c:v>
                </c:pt>
                <c:pt idx="91">
                  <c:v>130</c:v>
                </c:pt>
                <c:pt idx="92">
                  <c:v>6</c:v>
                </c:pt>
                <c:pt idx="93">
                  <c:v>9</c:v>
                </c:pt>
                <c:pt idx="94">
                  <c:v>67</c:v>
                </c:pt>
                <c:pt idx="95">
                  <c:v>115</c:v>
                </c:pt>
                <c:pt idx="96">
                  <c:v>132</c:v>
                </c:pt>
                <c:pt idx="97">
                  <c:v>TNS</c:v>
                </c:pt>
                <c:pt idx="98">
                  <c:v>18</c:v>
                </c:pt>
                <c:pt idx="99">
                  <c:v>91</c:v>
                </c:pt>
                <c:pt idx="100">
                  <c:v>98</c:v>
                </c:pt>
                <c:pt idx="101">
                  <c:v>114</c:v>
                </c:pt>
                <c:pt idx="102">
                  <c:v>62</c:v>
                </c:pt>
                <c:pt idx="103">
                  <c:v>139</c:v>
                </c:pt>
                <c:pt idx="104">
                  <c:v>137</c:v>
                </c:pt>
                <c:pt idx="105">
                  <c:v>83</c:v>
                </c:pt>
                <c:pt idx="106">
                  <c:v>92</c:v>
                </c:pt>
                <c:pt idx="107">
                  <c:v>27</c:v>
                </c:pt>
                <c:pt idx="108">
                  <c:v>88</c:v>
                </c:pt>
                <c:pt idx="109">
                  <c:v>146</c:v>
                </c:pt>
                <c:pt idx="110">
                  <c:v>141</c:v>
                </c:pt>
                <c:pt idx="111">
                  <c:v>85</c:v>
                </c:pt>
                <c:pt idx="112">
                  <c:v>15</c:v>
                </c:pt>
                <c:pt idx="113">
                  <c:v>90</c:v>
                </c:pt>
                <c:pt idx="114">
                  <c:v>151</c:v>
                </c:pt>
                <c:pt idx="115">
                  <c:v>34</c:v>
                </c:pt>
                <c:pt idx="116">
                  <c:v>150</c:v>
                </c:pt>
                <c:pt idx="117">
                  <c:v>68</c:v>
                </c:pt>
                <c:pt idx="118">
                  <c:v>152</c:v>
                </c:pt>
                <c:pt idx="119">
                  <c:v>20</c:v>
                </c:pt>
                <c:pt idx="120">
                  <c:v>160</c:v>
                </c:pt>
                <c:pt idx="121">
                  <c:v>7</c:v>
                </c:pt>
                <c:pt idx="122">
                  <c:v>84</c:v>
                </c:pt>
                <c:pt idx="123">
                  <c:v>126</c:v>
                </c:pt>
                <c:pt idx="124">
                  <c:v>135</c:v>
                </c:pt>
                <c:pt idx="125">
                  <c:v>42</c:v>
                </c:pt>
                <c:pt idx="126">
                  <c:v>123</c:v>
                </c:pt>
                <c:pt idx="127">
                  <c:v>109</c:v>
                </c:pt>
                <c:pt idx="128">
                  <c:v>124</c:v>
                </c:pt>
                <c:pt idx="129">
                  <c:v>155</c:v>
                </c:pt>
                <c:pt idx="130">
                  <c:v>103</c:v>
                </c:pt>
                <c:pt idx="131">
                  <c:v>26</c:v>
                </c:pt>
                <c:pt idx="132">
                  <c:v>94</c:v>
                </c:pt>
                <c:pt idx="133">
                  <c:v>81</c:v>
                </c:pt>
                <c:pt idx="134">
                  <c:v>89</c:v>
                </c:pt>
                <c:pt idx="135">
                  <c:v>61</c:v>
                </c:pt>
                <c:pt idx="136">
                  <c:v>153</c:v>
                </c:pt>
                <c:pt idx="137">
                  <c:v>8</c:v>
                </c:pt>
                <c:pt idx="138">
                  <c:v>159</c:v>
                </c:pt>
                <c:pt idx="139">
                  <c:v>2</c:v>
                </c:pt>
                <c:pt idx="140">
                  <c:v>29</c:v>
                </c:pt>
                <c:pt idx="141">
                  <c:v>99</c:v>
                </c:pt>
                <c:pt idx="142">
                  <c:v>64</c:v>
                </c:pt>
                <c:pt idx="143">
                  <c:v>138</c:v>
                </c:pt>
                <c:pt idx="144">
                  <c:v>66</c:v>
                </c:pt>
                <c:pt idx="145">
                  <c:v>41</c:v>
                </c:pt>
                <c:pt idx="146">
                  <c:v>4</c:v>
                </c:pt>
                <c:pt idx="147">
                  <c:v>11</c:v>
                </c:pt>
                <c:pt idx="148">
                  <c:v>40</c:v>
                </c:pt>
                <c:pt idx="149">
                  <c:v>79</c:v>
                </c:pt>
                <c:pt idx="150">
                  <c:v>52</c:v>
                </c:pt>
                <c:pt idx="151">
                  <c:v>156</c:v>
                </c:pt>
                <c:pt idx="152">
                  <c:v>93</c:v>
                </c:pt>
                <c:pt idx="153">
                  <c:v>51</c:v>
                </c:pt>
                <c:pt idx="154">
                  <c:v>5</c:v>
                </c:pt>
                <c:pt idx="155">
                  <c:v>30</c:v>
                </c:pt>
                <c:pt idx="156">
                  <c:v>22</c:v>
                </c:pt>
                <c:pt idx="157">
                  <c:v>87</c:v>
                </c:pt>
                <c:pt idx="158">
                  <c:v>16</c:v>
                </c:pt>
                <c:pt idx="159">
                  <c:v>134</c:v>
                </c:pt>
                <c:pt idx="160">
                  <c:v>133</c:v>
                </c:pt>
                <c:pt idx="161">
                  <c:v>28</c:v>
                </c:pt>
                <c:pt idx="162">
                  <c:v>31</c:v>
                </c:pt>
                <c:pt idx="163">
                  <c:v>38</c:v>
                </c:pt>
                <c:pt idx="164">
                  <c:v>104</c:v>
                </c:pt>
                <c:pt idx="165">
                  <c:v>72</c:v>
                </c:pt>
                <c:pt idx="166">
                  <c:v>69</c:v>
                </c:pt>
              </c:strCache>
            </c:strRef>
          </c:cat>
          <c:val>
            <c:numRef>
              <c:f>'Pain Reassessment'!$F$2:$F$168</c:f>
              <c:numCache>
                <c:formatCode>0.0%</c:formatCode>
                <c:ptCount val="16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1.3000000000000001E-2</c:v>
                </c:pt>
                <c:pt idx="38">
                  <c:v>1.3000000000000001E-2</c:v>
                </c:pt>
                <c:pt idx="39">
                  <c:v>1.3000000000000001E-2</c:v>
                </c:pt>
                <c:pt idx="40">
                  <c:v>1.3000000000000001E-2</c:v>
                </c:pt>
                <c:pt idx="41">
                  <c:v>1.6E-2</c:v>
                </c:pt>
                <c:pt idx="42">
                  <c:v>0</c:v>
                </c:pt>
                <c:pt idx="43">
                  <c:v>0</c:v>
                </c:pt>
                <c:pt idx="44">
                  <c:v>1.8000000000000002E-2</c:v>
                </c:pt>
                <c:pt idx="45">
                  <c:v>1.9E-2</c:v>
                </c:pt>
                <c:pt idx="46">
                  <c:v>2.1000000000000001E-2</c:v>
                </c:pt>
                <c:pt idx="47">
                  <c:v>2.2000000000000002E-2</c:v>
                </c:pt>
                <c:pt idx="48">
                  <c:v>2.4E-2</c:v>
                </c:pt>
                <c:pt idx="49">
                  <c:v>2.5000000000000001E-2</c:v>
                </c:pt>
                <c:pt idx="50">
                  <c:v>1.3000000000000001E-2</c:v>
                </c:pt>
                <c:pt idx="51">
                  <c:v>2.5000000000000001E-2</c:v>
                </c:pt>
                <c:pt idx="52">
                  <c:v>0</c:v>
                </c:pt>
                <c:pt idx="53">
                  <c:v>0</c:v>
                </c:pt>
                <c:pt idx="54">
                  <c:v>2.6000000000000002E-2</c:v>
                </c:pt>
                <c:pt idx="55">
                  <c:v>0</c:v>
                </c:pt>
                <c:pt idx="56">
                  <c:v>0</c:v>
                </c:pt>
                <c:pt idx="57">
                  <c:v>1.3000000000000001E-2</c:v>
                </c:pt>
                <c:pt idx="58">
                  <c:v>0</c:v>
                </c:pt>
                <c:pt idx="59">
                  <c:v>3.1E-2</c:v>
                </c:pt>
                <c:pt idx="60">
                  <c:v>3.1E-2</c:v>
                </c:pt>
                <c:pt idx="61">
                  <c:v>3.3000000000000002E-2</c:v>
                </c:pt>
                <c:pt idx="62">
                  <c:v>3.7999999999999999E-2</c:v>
                </c:pt>
                <c:pt idx="63">
                  <c:v>2.6000000000000002E-2</c:v>
                </c:pt>
                <c:pt idx="64">
                  <c:v>1.3000000000000001E-2</c:v>
                </c:pt>
                <c:pt idx="65">
                  <c:v>3.7999999999999999E-2</c:v>
                </c:pt>
                <c:pt idx="66">
                  <c:v>4.7E-2</c:v>
                </c:pt>
                <c:pt idx="67">
                  <c:v>3.7000000000000005E-2</c:v>
                </c:pt>
                <c:pt idx="68">
                  <c:v>0.05</c:v>
                </c:pt>
                <c:pt idx="69">
                  <c:v>6.0999999999999999E-2</c:v>
                </c:pt>
                <c:pt idx="70">
                  <c:v>1.3000000000000001E-2</c:v>
                </c:pt>
                <c:pt idx="71">
                  <c:v>6.8000000000000005E-2</c:v>
                </c:pt>
                <c:pt idx="72">
                  <c:v>1.8000000000000002E-2</c:v>
                </c:pt>
                <c:pt idx="73">
                  <c:v>7.4999999999999997E-2</c:v>
                </c:pt>
                <c:pt idx="74">
                  <c:v>6.5000000000000002E-2</c:v>
                </c:pt>
                <c:pt idx="75">
                  <c:v>5.4000000000000006E-2</c:v>
                </c:pt>
                <c:pt idx="76">
                  <c:v>1.6E-2</c:v>
                </c:pt>
                <c:pt idx="77">
                  <c:v>2.8999999999999998E-2</c:v>
                </c:pt>
                <c:pt idx="78">
                  <c:v>7.400000000000001E-2</c:v>
                </c:pt>
                <c:pt idx="79">
                  <c:v>7.5999999999999998E-2</c:v>
                </c:pt>
                <c:pt idx="80">
                  <c:v>0</c:v>
                </c:pt>
                <c:pt idx="81">
                  <c:v>6.6000000000000003E-2</c:v>
                </c:pt>
                <c:pt idx="82">
                  <c:v>5.4000000000000006E-2</c:v>
                </c:pt>
                <c:pt idx="83">
                  <c:v>7.5999999999999998E-2</c:v>
                </c:pt>
                <c:pt idx="84">
                  <c:v>6.3E-2</c:v>
                </c:pt>
                <c:pt idx="85">
                  <c:v>0.114</c:v>
                </c:pt>
                <c:pt idx="86">
                  <c:v>5.0999999999999997E-2</c:v>
                </c:pt>
                <c:pt idx="87">
                  <c:v>0.115</c:v>
                </c:pt>
                <c:pt idx="88">
                  <c:v>8.1000000000000003E-2</c:v>
                </c:pt>
                <c:pt idx="89">
                  <c:v>0.125</c:v>
                </c:pt>
                <c:pt idx="90">
                  <c:v>9.8000000000000004E-2</c:v>
                </c:pt>
                <c:pt idx="91">
                  <c:v>0.115</c:v>
                </c:pt>
                <c:pt idx="92">
                  <c:v>0.111</c:v>
                </c:pt>
                <c:pt idx="93">
                  <c:v>0.114</c:v>
                </c:pt>
                <c:pt idx="94">
                  <c:v>8.8000000000000009E-2</c:v>
                </c:pt>
                <c:pt idx="95">
                  <c:v>0.10300000000000001</c:v>
                </c:pt>
                <c:pt idx="96">
                  <c:v>4.8000000000000001E-2</c:v>
                </c:pt>
                <c:pt idx="97">
                  <c:v>9.2999999999999999E-2</c:v>
                </c:pt>
                <c:pt idx="98">
                  <c:v>5.0999999999999997E-2</c:v>
                </c:pt>
                <c:pt idx="99">
                  <c:v>2.6000000000000002E-2</c:v>
                </c:pt>
                <c:pt idx="100">
                  <c:v>0.14300000000000002</c:v>
                </c:pt>
                <c:pt idx="101">
                  <c:v>0.14499999999999999</c:v>
                </c:pt>
                <c:pt idx="102">
                  <c:v>8.1000000000000003E-2</c:v>
                </c:pt>
                <c:pt idx="103">
                  <c:v>9.1999999999999998E-2</c:v>
                </c:pt>
                <c:pt idx="104">
                  <c:v>3.4000000000000002E-2</c:v>
                </c:pt>
                <c:pt idx="105">
                  <c:v>0.13200000000000001</c:v>
                </c:pt>
                <c:pt idx="106">
                  <c:v>0.159</c:v>
                </c:pt>
                <c:pt idx="107">
                  <c:v>0.22500000000000001</c:v>
                </c:pt>
                <c:pt idx="108">
                  <c:v>0.21100000000000002</c:v>
                </c:pt>
                <c:pt idx="109">
                  <c:v>0.11</c:v>
                </c:pt>
                <c:pt idx="110">
                  <c:v>0.23800000000000002</c:v>
                </c:pt>
                <c:pt idx="111">
                  <c:v>0.16500000000000001</c:v>
                </c:pt>
                <c:pt idx="112">
                  <c:v>0.17800000000000002</c:v>
                </c:pt>
                <c:pt idx="113">
                  <c:v>7.6999999999999999E-2</c:v>
                </c:pt>
                <c:pt idx="114">
                  <c:v>0.128</c:v>
                </c:pt>
                <c:pt idx="115">
                  <c:v>0.161</c:v>
                </c:pt>
                <c:pt idx="116">
                  <c:v>0.121</c:v>
                </c:pt>
                <c:pt idx="117">
                  <c:v>0.16300000000000001</c:v>
                </c:pt>
                <c:pt idx="118">
                  <c:v>0.19399999999999998</c:v>
                </c:pt>
                <c:pt idx="119">
                  <c:v>0.14800000000000002</c:v>
                </c:pt>
                <c:pt idx="120">
                  <c:v>0.14800000000000002</c:v>
                </c:pt>
                <c:pt idx="121">
                  <c:v>0.26800000000000002</c:v>
                </c:pt>
                <c:pt idx="122">
                  <c:v>0.188</c:v>
                </c:pt>
                <c:pt idx="123">
                  <c:v>0.13</c:v>
                </c:pt>
                <c:pt idx="124">
                  <c:v>0.253</c:v>
                </c:pt>
                <c:pt idx="125">
                  <c:v>0.27399999999999997</c:v>
                </c:pt>
                <c:pt idx="126">
                  <c:v>2.2000000000000002E-2</c:v>
                </c:pt>
                <c:pt idx="127">
                  <c:v>0.26800000000000002</c:v>
                </c:pt>
                <c:pt idx="128">
                  <c:v>0.155</c:v>
                </c:pt>
                <c:pt idx="129">
                  <c:v>7.0000000000000007E-2</c:v>
                </c:pt>
                <c:pt idx="130">
                  <c:v>0.152</c:v>
                </c:pt>
                <c:pt idx="131">
                  <c:v>0.17600000000000002</c:v>
                </c:pt>
                <c:pt idx="132">
                  <c:v>0.115</c:v>
                </c:pt>
                <c:pt idx="133">
                  <c:v>0.30599999999999999</c:v>
                </c:pt>
                <c:pt idx="134">
                  <c:v>0.2</c:v>
                </c:pt>
                <c:pt idx="135">
                  <c:v>0.222</c:v>
                </c:pt>
                <c:pt idx="136">
                  <c:v>0.14699999999999999</c:v>
                </c:pt>
                <c:pt idx="137">
                  <c:v>0.40500000000000003</c:v>
                </c:pt>
                <c:pt idx="138">
                  <c:v>0.12300000000000001</c:v>
                </c:pt>
                <c:pt idx="139">
                  <c:v>0.34100000000000003</c:v>
                </c:pt>
                <c:pt idx="140">
                  <c:v>0.33299999999999996</c:v>
                </c:pt>
                <c:pt idx="141">
                  <c:v>0.34700000000000003</c:v>
                </c:pt>
                <c:pt idx="142">
                  <c:v>0.27300000000000002</c:v>
                </c:pt>
                <c:pt idx="143">
                  <c:v>0.23800000000000002</c:v>
                </c:pt>
                <c:pt idx="144">
                  <c:v>0.32500000000000001</c:v>
                </c:pt>
                <c:pt idx="145">
                  <c:v>0.222</c:v>
                </c:pt>
                <c:pt idx="146">
                  <c:v>0</c:v>
                </c:pt>
                <c:pt idx="147">
                  <c:v>9.0999999999999998E-2</c:v>
                </c:pt>
                <c:pt idx="148">
                  <c:v>0.156</c:v>
                </c:pt>
                <c:pt idx="149">
                  <c:v>0.14699999999999999</c:v>
                </c:pt>
                <c:pt idx="150">
                  <c:v>6.8000000000000005E-2</c:v>
                </c:pt>
                <c:pt idx="151">
                  <c:v>0.15</c:v>
                </c:pt>
                <c:pt idx="152">
                  <c:v>0.28100000000000003</c:v>
                </c:pt>
                <c:pt idx="153">
                  <c:v>0</c:v>
                </c:pt>
                <c:pt idx="154">
                  <c:v>0.33299999999999996</c:v>
                </c:pt>
                <c:pt idx="155">
                  <c:v>0.17</c:v>
                </c:pt>
                <c:pt idx="156">
                  <c:v>0.129</c:v>
                </c:pt>
                <c:pt idx="157">
                  <c:v>0.54500000000000004</c:v>
                </c:pt>
                <c:pt idx="158">
                  <c:v>0.48100000000000004</c:v>
                </c:pt>
                <c:pt idx="159">
                  <c:v>0.7</c:v>
                </c:pt>
                <c:pt idx="160">
                  <c:v>0.72699999999999998</c:v>
                </c:pt>
                <c:pt idx="161">
                  <c:v>0.32100000000000001</c:v>
                </c:pt>
                <c:pt idx="162">
                  <c:v>0</c:v>
                </c:pt>
                <c:pt idx="163">
                  <c:v>0.79</c:v>
                </c:pt>
                <c:pt idx="164">
                  <c:v>0.27800000000000002</c:v>
                </c:pt>
                <c:pt idx="165">
                  <c:v>0.40600000000000003</c:v>
                </c:pt>
                <c:pt idx="166">
                  <c:v>5.2000000000000005E-2</c:v>
                </c:pt>
              </c:numCache>
            </c:numRef>
          </c:val>
          <c:extLst>
            <c:ext xmlns:c16="http://schemas.microsoft.com/office/drawing/2014/chart" uri="{C3380CC4-5D6E-409C-BE32-E72D297353CC}">
              <c16:uniqueId val="{00000001-80B6-4AA1-8B37-AE01FB4FCCC2}"/>
            </c:ext>
          </c:extLst>
        </c:ser>
        <c:ser>
          <c:idx val="2"/>
          <c:order val="2"/>
          <c:tx>
            <c:strRef>
              <c:f>'Pain Reassessment'!$G$1</c:f>
              <c:strCache>
                <c:ptCount val="1"/>
                <c:pt idx="0">
                  <c:v>No pain reassessment</c:v>
                </c:pt>
              </c:strCache>
            </c:strRef>
          </c:tx>
          <c:spPr>
            <a:solidFill>
              <a:schemeClr val="accent3"/>
            </a:solidFill>
            <a:ln>
              <a:noFill/>
            </a:ln>
            <a:effectLst/>
          </c:spPr>
          <c:invertIfNegative val="0"/>
          <c:dPt>
            <c:idx val="97"/>
            <c:invertIfNegative val="0"/>
            <c:bubble3D val="0"/>
            <c:spPr>
              <a:solidFill>
                <a:srgbClr val="D9B3FF"/>
              </a:solidFill>
              <a:ln>
                <a:solidFill>
                  <a:srgbClr val="D9B3FF"/>
                </a:solidFill>
              </a:ln>
              <a:effectLst/>
            </c:spPr>
            <c:extLst>
              <c:ext xmlns:c16="http://schemas.microsoft.com/office/drawing/2014/chart" uri="{C3380CC4-5D6E-409C-BE32-E72D297353CC}">
                <c16:uniqueId val="{00000005-80B6-4AA1-8B37-AE01FB4FCCC2}"/>
              </c:ext>
            </c:extLst>
          </c:dPt>
          <c:cat>
            <c:strRef>
              <c:f>'Pain Reassessment'!$A$2:$A$168</c:f>
              <c:strCache>
                <c:ptCount val="167"/>
                <c:pt idx="0">
                  <c:v>1</c:v>
                </c:pt>
                <c:pt idx="1">
                  <c:v>14</c:v>
                </c:pt>
                <c:pt idx="2">
                  <c:v>17</c:v>
                </c:pt>
                <c:pt idx="3">
                  <c:v>19</c:v>
                </c:pt>
                <c:pt idx="4">
                  <c:v>25</c:v>
                </c:pt>
                <c:pt idx="5">
                  <c:v>33</c:v>
                </c:pt>
                <c:pt idx="6">
                  <c:v>45</c:v>
                </c:pt>
                <c:pt idx="7">
                  <c:v>47</c:v>
                </c:pt>
                <c:pt idx="8">
                  <c:v>48</c:v>
                </c:pt>
                <c:pt idx="9">
                  <c:v>49</c:v>
                </c:pt>
                <c:pt idx="10">
                  <c:v>54</c:v>
                </c:pt>
                <c:pt idx="11">
                  <c:v>55</c:v>
                </c:pt>
                <c:pt idx="12">
                  <c:v>57</c:v>
                </c:pt>
                <c:pt idx="13">
                  <c:v>63</c:v>
                </c:pt>
                <c:pt idx="14">
                  <c:v>65</c:v>
                </c:pt>
                <c:pt idx="15">
                  <c:v>74</c:v>
                </c:pt>
                <c:pt idx="16">
                  <c:v>76</c:v>
                </c:pt>
                <c:pt idx="17">
                  <c:v>82</c:v>
                </c:pt>
                <c:pt idx="18">
                  <c:v>95</c:v>
                </c:pt>
                <c:pt idx="19">
                  <c:v>105</c:v>
                </c:pt>
                <c:pt idx="20">
                  <c:v>107</c:v>
                </c:pt>
                <c:pt idx="21">
                  <c:v>108</c:v>
                </c:pt>
                <c:pt idx="22">
                  <c:v>110</c:v>
                </c:pt>
                <c:pt idx="23">
                  <c:v>111</c:v>
                </c:pt>
                <c:pt idx="24">
                  <c:v>118</c:v>
                </c:pt>
                <c:pt idx="25">
                  <c:v>119</c:v>
                </c:pt>
                <c:pt idx="26">
                  <c:v>122</c:v>
                </c:pt>
                <c:pt idx="27">
                  <c:v>125</c:v>
                </c:pt>
                <c:pt idx="28">
                  <c:v>127</c:v>
                </c:pt>
                <c:pt idx="29">
                  <c:v>128</c:v>
                </c:pt>
                <c:pt idx="30">
                  <c:v>129</c:v>
                </c:pt>
                <c:pt idx="31">
                  <c:v>131</c:v>
                </c:pt>
                <c:pt idx="32">
                  <c:v>145</c:v>
                </c:pt>
                <c:pt idx="33">
                  <c:v>147</c:v>
                </c:pt>
                <c:pt idx="34">
                  <c:v>148</c:v>
                </c:pt>
                <c:pt idx="35">
                  <c:v>161</c:v>
                </c:pt>
                <c:pt idx="36">
                  <c:v>73</c:v>
                </c:pt>
                <c:pt idx="37">
                  <c:v>97</c:v>
                </c:pt>
                <c:pt idx="38">
                  <c:v>106</c:v>
                </c:pt>
                <c:pt idx="39">
                  <c:v>120</c:v>
                </c:pt>
                <c:pt idx="40">
                  <c:v>165</c:v>
                </c:pt>
                <c:pt idx="41">
                  <c:v>12</c:v>
                </c:pt>
                <c:pt idx="42">
                  <c:v>101</c:v>
                </c:pt>
                <c:pt idx="43">
                  <c:v>32</c:v>
                </c:pt>
                <c:pt idx="44">
                  <c:v>60</c:v>
                </c:pt>
                <c:pt idx="45">
                  <c:v>142</c:v>
                </c:pt>
                <c:pt idx="46">
                  <c:v>3</c:v>
                </c:pt>
                <c:pt idx="47">
                  <c:v>37</c:v>
                </c:pt>
                <c:pt idx="48">
                  <c:v>13</c:v>
                </c:pt>
                <c:pt idx="49">
                  <c:v>50</c:v>
                </c:pt>
                <c:pt idx="50">
                  <c:v>102</c:v>
                </c:pt>
                <c:pt idx="51">
                  <c:v>117</c:v>
                </c:pt>
                <c:pt idx="52">
                  <c:v>136</c:v>
                </c:pt>
                <c:pt idx="53">
                  <c:v>157</c:v>
                </c:pt>
                <c:pt idx="54">
                  <c:v>53</c:v>
                </c:pt>
                <c:pt idx="55">
                  <c:v>56</c:v>
                </c:pt>
                <c:pt idx="56">
                  <c:v>166</c:v>
                </c:pt>
                <c:pt idx="57">
                  <c:v>144</c:v>
                </c:pt>
                <c:pt idx="58">
                  <c:v>71</c:v>
                </c:pt>
                <c:pt idx="59">
                  <c:v>43</c:v>
                </c:pt>
                <c:pt idx="60">
                  <c:v>143</c:v>
                </c:pt>
                <c:pt idx="61">
                  <c:v>149</c:v>
                </c:pt>
                <c:pt idx="62">
                  <c:v>58</c:v>
                </c:pt>
                <c:pt idx="63">
                  <c:v>113</c:v>
                </c:pt>
                <c:pt idx="64">
                  <c:v>154</c:v>
                </c:pt>
                <c:pt idx="65">
                  <c:v>162</c:v>
                </c:pt>
                <c:pt idx="66">
                  <c:v>77</c:v>
                </c:pt>
                <c:pt idx="67">
                  <c:v>86</c:v>
                </c:pt>
                <c:pt idx="68">
                  <c:v>70</c:v>
                </c:pt>
                <c:pt idx="69">
                  <c:v>46</c:v>
                </c:pt>
                <c:pt idx="70">
                  <c:v>35</c:v>
                </c:pt>
                <c:pt idx="71">
                  <c:v>24</c:v>
                </c:pt>
                <c:pt idx="72">
                  <c:v>140</c:v>
                </c:pt>
                <c:pt idx="73">
                  <c:v>163</c:v>
                </c:pt>
                <c:pt idx="74">
                  <c:v>59</c:v>
                </c:pt>
                <c:pt idx="75">
                  <c:v>10</c:v>
                </c:pt>
                <c:pt idx="76">
                  <c:v>78</c:v>
                </c:pt>
                <c:pt idx="77">
                  <c:v>21</c:v>
                </c:pt>
                <c:pt idx="78">
                  <c:v>36</c:v>
                </c:pt>
                <c:pt idx="79">
                  <c:v>23</c:v>
                </c:pt>
                <c:pt idx="80">
                  <c:v>39</c:v>
                </c:pt>
                <c:pt idx="81">
                  <c:v>96</c:v>
                </c:pt>
                <c:pt idx="82">
                  <c:v>116</c:v>
                </c:pt>
                <c:pt idx="83">
                  <c:v>80</c:v>
                </c:pt>
                <c:pt idx="84">
                  <c:v>112</c:v>
                </c:pt>
                <c:pt idx="85">
                  <c:v>75</c:v>
                </c:pt>
                <c:pt idx="86">
                  <c:v>158</c:v>
                </c:pt>
                <c:pt idx="87">
                  <c:v>44</c:v>
                </c:pt>
                <c:pt idx="88">
                  <c:v>100</c:v>
                </c:pt>
                <c:pt idx="89">
                  <c:v>121</c:v>
                </c:pt>
                <c:pt idx="90">
                  <c:v>164</c:v>
                </c:pt>
                <c:pt idx="91">
                  <c:v>130</c:v>
                </c:pt>
                <c:pt idx="92">
                  <c:v>6</c:v>
                </c:pt>
                <c:pt idx="93">
                  <c:v>9</c:v>
                </c:pt>
                <c:pt idx="94">
                  <c:v>67</c:v>
                </c:pt>
                <c:pt idx="95">
                  <c:v>115</c:v>
                </c:pt>
                <c:pt idx="96">
                  <c:v>132</c:v>
                </c:pt>
                <c:pt idx="97">
                  <c:v>TNS</c:v>
                </c:pt>
                <c:pt idx="98">
                  <c:v>18</c:v>
                </c:pt>
                <c:pt idx="99">
                  <c:v>91</c:v>
                </c:pt>
                <c:pt idx="100">
                  <c:v>98</c:v>
                </c:pt>
                <c:pt idx="101">
                  <c:v>114</c:v>
                </c:pt>
                <c:pt idx="102">
                  <c:v>62</c:v>
                </c:pt>
                <c:pt idx="103">
                  <c:v>139</c:v>
                </c:pt>
                <c:pt idx="104">
                  <c:v>137</c:v>
                </c:pt>
                <c:pt idx="105">
                  <c:v>83</c:v>
                </c:pt>
                <c:pt idx="106">
                  <c:v>92</c:v>
                </c:pt>
                <c:pt idx="107">
                  <c:v>27</c:v>
                </c:pt>
                <c:pt idx="108">
                  <c:v>88</c:v>
                </c:pt>
                <c:pt idx="109">
                  <c:v>146</c:v>
                </c:pt>
                <c:pt idx="110">
                  <c:v>141</c:v>
                </c:pt>
                <c:pt idx="111">
                  <c:v>85</c:v>
                </c:pt>
                <c:pt idx="112">
                  <c:v>15</c:v>
                </c:pt>
                <c:pt idx="113">
                  <c:v>90</c:v>
                </c:pt>
                <c:pt idx="114">
                  <c:v>151</c:v>
                </c:pt>
                <c:pt idx="115">
                  <c:v>34</c:v>
                </c:pt>
                <c:pt idx="116">
                  <c:v>150</c:v>
                </c:pt>
                <c:pt idx="117">
                  <c:v>68</c:v>
                </c:pt>
                <c:pt idx="118">
                  <c:v>152</c:v>
                </c:pt>
                <c:pt idx="119">
                  <c:v>20</c:v>
                </c:pt>
                <c:pt idx="120">
                  <c:v>160</c:v>
                </c:pt>
                <c:pt idx="121">
                  <c:v>7</c:v>
                </c:pt>
                <c:pt idx="122">
                  <c:v>84</c:v>
                </c:pt>
                <c:pt idx="123">
                  <c:v>126</c:v>
                </c:pt>
                <c:pt idx="124">
                  <c:v>135</c:v>
                </c:pt>
                <c:pt idx="125">
                  <c:v>42</c:v>
                </c:pt>
                <c:pt idx="126">
                  <c:v>123</c:v>
                </c:pt>
                <c:pt idx="127">
                  <c:v>109</c:v>
                </c:pt>
                <c:pt idx="128">
                  <c:v>124</c:v>
                </c:pt>
                <c:pt idx="129">
                  <c:v>155</c:v>
                </c:pt>
                <c:pt idx="130">
                  <c:v>103</c:v>
                </c:pt>
                <c:pt idx="131">
                  <c:v>26</c:v>
                </c:pt>
                <c:pt idx="132">
                  <c:v>94</c:v>
                </c:pt>
                <c:pt idx="133">
                  <c:v>81</c:v>
                </c:pt>
                <c:pt idx="134">
                  <c:v>89</c:v>
                </c:pt>
                <c:pt idx="135">
                  <c:v>61</c:v>
                </c:pt>
                <c:pt idx="136">
                  <c:v>153</c:v>
                </c:pt>
                <c:pt idx="137">
                  <c:v>8</c:v>
                </c:pt>
                <c:pt idx="138">
                  <c:v>159</c:v>
                </c:pt>
                <c:pt idx="139">
                  <c:v>2</c:v>
                </c:pt>
                <c:pt idx="140">
                  <c:v>29</c:v>
                </c:pt>
                <c:pt idx="141">
                  <c:v>99</c:v>
                </c:pt>
                <c:pt idx="142">
                  <c:v>64</c:v>
                </c:pt>
                <c:pt idx="143">
                  <c:v>138</c:v>
                </c:pt>
                <c:pt idx="144">
                  <c:v>66</c:v>
                </c:pt>
                <c:pt idx="145">
                  <c:v>41</c:v>
                </c:pt>
                <c:pt idx="146">
                  <c:v>4</c:v>
                </c:pt>
                <c:pt idx="147">
                  <c:v>11</c:v>
                </c:pt>
                <c:pt idx="148">
                  <c:v>40</c:v>
                </c:pt>
                <c:pt idx="149">
                  <c:v>79</c:v>
                </c:pt>
                <c:pt idx="150">
                  <c:v>52</c:v>
                </c:pt>
                <c:pt idx="151">
                  <c:v>156</c:v>
                </c:pt>
                <c:pt idx="152">
                  <c:v>93</c:v>
                </c:pt>
                <c:pt idx="153">
                  <c:v>51</c:v>
                </c:pt>
                <c:pt idx="154">
                  <c:v>5</c:v>
                </c:pt>
                <c:pt idx="155">
                  <c:v>30</c:v>
                </c:pt>
                <c:pt idx="156">
                  <c:v>22</c:v>
                </c:pt>
                <c:pt idx="157">
                  <c:v>87</c:v>
                </c:pt>
                <c:pt idx="158">
                  <c:v>16</c:v>
                </c:pt>
                <c:pt idx="159">
                  <c:v>134</c:v>
                </c:pt>
                <c:pt idx="160">
                  <c:v>133</c:v>
                </c:pt>
                <c:pt idx="161">
                  <c:v>28</c:v>
                </c:pt>
                <c:pt idx="162">
                  <c:v>31</c:v>
                </c:pt>
                <c:pt idx="163">
                  <c:v>38</c:v>
                </c:pt>
                <c:pt idx="164">
                  <c:v>104</c:v>
                </c:pt>
                <c:pt idx="165">
                  <c:v>72</c:v>
                </c:pt>
                <c:pt idx="166">
                  <c:v>69</c:v>
                </c:pt>
              </c:strCache>
            </c:strRef>
          </c:cat>
          <c:val>
            <c:numRef>
              <c:f>'Pain Reassessment'!$G$2:$G$168</c:f>
              <c:numCache>
                <c:formatCode>0.0%</c:formatCode>
                <c:ptCount val="16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1.3000000000000001E-2</c:v>
                </c:pt>
                <c:pt idx="37">
                  <c:v>0</c:v>
                </c:pt>
                <c:pt idx="38">
                  <c:v>0</c:v>
                </c:pt>
                <c:pt idx="39">
                  <c:v>0</c:v>
                </c:pt>
                <c:pt idx="40">
                  <c:v>0</c:v>
                </c:pt>
                <c:pt idx="41">
                  <c:v>0</c:v>
                </c:pt>
                <c:pt idx="42">
                  <c:v>1.6E-2</c:v>
                </c:pt>
                <c:pt idx="43">
                  <c:v>1.7000000000000001E-2</c:v>
                </c:pt>
                <c:pt idx="44">
                  <c:v>0</c:v>
                </c:pt>
                <c:pt idx="45">
                  <c:v>0</c:v>
                </c:pt>
                <c:pt idx="46">
                  <c:v>0</c:v>
                </c:pt>
                <c:pt idx="47">
                  <c:v>0</c:v>
                </c:pt>
                <c:pt idx="48">
                  <c:v>0</c:v>
                </c:pt>
                <c:pt idx="49">
                  <c:v>0</c:v>
                </c:pt>
                <c:pt idx="50">
                  <c:v>1.3000000000000001E-2</c:v>
                </c:pt>
                <c:pt idx="51">
                  <c:v>0</c:v>
                </c:pt>
                <c:pt idx="52">
                  <c:v>2.5000000000000001E-2</c:v>
                </c:pt>
                <c:pt idx="53">
                  <c:v>2.5000000000000001E-2</c:v>
                </c:pt>
                <c:pt idx="54">
                  <c:v>0</c:v>
                </c:pt>
                <c:pt idx="55">
                  <c:v>2.6000000000000002E-2</c:v>
                </c:pt>
                <c:pt idx="56">
                  <c:v>2.6000000000000002E-2</c:v>
                </c:pt>
                <c:pt idx="57">
                  <c:v>1.3000000000000001E-2</c:v>
                </c:pt>
                <c:pt idx="58">
                  <c:v>2.7999999999999997E-2</c:v>
                </c:pt>
                <c:pt idx="59">
                  <c:v>0</c:v>
                </c:pt>
                <c:pt idx="60">
                  <c:v>0</c:v>
                </c:pt>
                <c:pt idx="61">
                  <c:v>0</c:v>
                </c:pt>
                <c:pt idx="62">
                  <c:v>0</c:v>
                </c:pt>
                <c:pt idx="63">
                  <c:v>1.3000000000000001E-2</c:v>
                </c:pt>
                <c:pt idx="64">
                  <c:v>2.6000000000000002E-2</c:v>
                </c:pt>
                <c:pt idx="65">
                  <c:v>0</c:v>
                </c:pt>
                <c:pt idx="66">
                  <c:v>0</c:v>
                </c:pt>
                <c:pt idx="67">
                  <c:v>1.2E-2</c:v>
                </c:pt>
                <c:pt idx="68">
                  <c:v>0</c:v>
                </c:pt>
                <c:pt idx="69">
                  <c:v>0</c:v>
                </c:pt>
                <c:pt idx="70">
                  <c:v>5.2000000000000005E-2</c:v>
                </c:pt>
                <c:pt idx="71">
                  <c:v>0</c:v>
                </c:pt>
                <c:pt idx="72">
                  <c:v>5.5E-2</c:v>
                </c:pt>
                <c:pt idx="73">
                  <c:v>0</c:v>
                </c:pt>
                <c:pt idx="74">
                  <c:v>1.3000000000000001E-2</c:v>
                </c:pt>
                <c:pt idx="75">
                  <c:v>2.7000000000000003E-2</c:v>
                </c:pt>
                <c:pt idx="76">
                  <c:v>6.5000000000000002E-2</c:v>
                </c:pt>
                <c:pt idx="77">
                  <c:v>5.9000000000000004E-2</c:v>
                </c:pt>
                <c:pt idx="78">
                  <c:v>1.4999999999999999E-2</c:v>
                </c:pt>
                <c:pt idx="79">
                  <c:v>1.3000000000000001E-2</c:v>
                </c:pt>
                <c:pt idx="80">
                  <c:v>8.900000000000001E-2</c:v>
                </c:pt>
                <c:pt idx="81">
                  <c:v>2.6000000000000002E-2</c:v>
                </c:pt>
                <c:pt idx="82">
                  <c:v>4.0999999999999995E-2</c:v>
                </c:pt>
                <c:pt idx="83">
                  <c:v>2.5000000000000001E-2</c:v>
                </c:pt>
                <c:pt idx="84">
                  <c:v>0.05</c:v>
                </c:pt>
                <c:pt idx="85">
                  <c:v>0</c:v>
                </c:pt>
                <c:pt idx="86">
                  <c:v>6.3E-2</c:v>
                </c:pt>
                <c:pt idx="87">
                  <c:v>0</c:v>
                </c:pt>
                <c:pt idx="88">
                  <c:v>5.4000000000000006E-2</c:v>
                </c:pt>
                <c:pt idx="89">
                  <c:v>1.3000000000000001E-2</c:v>
                </c:pt>
                <c:pt idx="90">
                  <c:v>3.9E-2</c:v>
                </c:pt>
                <c:pt idx="91">
                  <c:v>2.3E-2</c:v>
                </c:pt>
                <c:pt idx="92">
                  <c:v>2.7999999999999997E-2</c:v>
                </c:pt>
                <c:pt idx="93">
                  <c:v>2.8999999999999998E-2</c:v>
                </c:pt>
                <c:pt idx="94">
                  <c:v>6.3E-2</c:v>
                </c:pt>
                <c:pt idx="95">
                  <c:v>5.0999999999999997E-2</c:v>
                </c:pt>
                <c:pt idx="96">
                  <c:v>0.11900000000000001</c:v>
                </c:pt>
                <c:pt idx="97">
                  <c:v>7.5999999999999998E-2</c:v>
                </c:pt>
                <c:pt idx="98">
                  <c:v>0.128</c:v>
                </c:pt>
                <c:pt idx="99">
                  <c:v>0.154</c:v>
                </c:pt>
                <c:pt idx="100">
                  <c:v>4.0999999999999995E-2</c:v>
                </c:pt>
                <c:pt idx="101">
                  <c:v>3.9E-2</c:v>
                </c:pt>
                <c:pt idx="102">
                  <c:v>0.10800000000000001</c:v>
                </c:pt>
                <c:pt idx="103">
                  <c:v>0.105</c:v>
                </c:pt>
                <c:pt idx="104">
                  <c:v>0.17199999999999999</c:v>
                </c:pt>
                <c:pt idx="105">
                  <c:v>7.9000000000000001E-2</c:v>
                </c:pt>
                <c:pt idx="106">
                  <c:v>6.3E-2</c:v>
                </c:pt>
                <c:pt idx="107">
                  <c:v>0</c:v>
                </c:pt>
                <c:pt idx="108">
                  <c:v>1.3999999999999999E-2</c:v>
                </c:pt>
                <c:pt idx="109">
                  <c:v>0.12300000000000001</c:v>
                </c:pt>
                <c:pt idx="110">
                  <c:v>0</c:v>
                </c:pt>
                <c:pt idx="111">
                  <c:v>9.9000000000000005E-2</c:v>
                </c:pt>
                <c:pt idx="112">
                  <c:v>8.900000000000001E-2</c:v>
                </c:pt>
                <c:pt idx="113">
                  <c:v>0.192</c:v>
                </c:pt>
                <c:pt idx="114">
                  <c:v>0.14899999999999999</c:v>
                </c:pt>
                <c:pt idx="115">
                  <c:v>0.129</c:v>
                </c:pt>
                <c:pt idx="116">
                  <c:v>0.17199999999999999</c:v>
                </c:pt>
                <c:pt idx="117">
                  <c:v>0.13800000000000001</c:v>
                </c:pt>
                <c:pt idx="118">
                  <c:v>0.111</c:v>
                </c:pt>
                <c:pt idx="119">
                  <c:v>0.16699999999999998</c:v>
                </c:pt>
                <c:pt idx="120">
                  <c:v>0.16699999999999998</c:v>
                </c:pt>
                <c:pt idx="121">
                  <c:v>5.4000000000000006E-2</c:v>
                </c:pt>
                <c:pt idx="122">
                  <c:v>0.156</c:v>
                </c:pt>
                <c:pt idx="123">
                  <c:v>0.217</c:v>
                </c:pt>
                <c:pt idx="124">
                  <c:v>0.10099999999999999</c:v>
                </c:pt>
                <c:pt idx="125">
                  <c:v>8.199999999999999E-2</c:v>
                </c:pt>
                <c:pt idx="126">
                  <c:v>0.33299999999999996</c:v>
                </c:pt>
                <c:pt idx="127">
                  <c:v>9.8000000000000004E-2</c:v>
                </c:pt>
                <c:pt idx="128">
                  <c:v>0.21100000000000002</c:v>
                </c:pt>
                <c:pt idx="129">
                  <c:v>0.29799999999999999</c:v>
                </c:pt>
                <c:pt idx="130">
                  <c:v>0.217</c:v>
                </c:pt>
                <c:pt idx="131">
                  <c:v>0.20600000000000002</c:v>
                </c:pt>
                <c:pt idx="132">
                  <c:v>0.26899999999999996</c:v>
                </c:pt>
                <c:pt idx="133">
                  <c:v>8.3000000000000004E-2</c:v>
                </c:pt>
                <c:pt idx="134">
                  <c:v>0.2</c:v>
                </c:pt>
                <c:pt idx="135">
                  <c:v>0.185</c:v>
                </c:pt>
                <c:pt idx="136">
                  <c:v>0.26500000000000001</c:v>
                </c:pt>
                <c:pt idx="137">
                  <c:v>2.7000000000000003E-2</c:v>
                </c:pt>
                <c:pt idx="138">
                  <c:v>0.315</c:v>
                </c:pt>
                <c:pt idx="139">
                  <c:v>9.8000000000000004E-2</c:v>
                </c:pt>
                <c:pt idx="140">
                  <c:v>0.111</c:v>
                </c:pt>
                <c:pt idx="141">
                  <c:v>9.6999999999999989E-2</c:v>
                </c:pt>
                <c:pt idx="142">
                  <c:v>0.182</c:v>
                </c:pt>
                <c:pt idx="143">
                  <c:v>0.222</c:v>
                </c:pt>
                <c:pt idx="144">
                  <c:v>0.13800000000000001</c:v>
                </c:pt>
                <c:pt idx="145">
                  <c:v>0.27</c:v>
                </c:pt>
                <c:pt idx="146">
                  <c:v>0.5</c:v>
                </c:pt>
                <c:pt idx="147">
                  <c:v>0.40899999999999997</c:v>
                </c:pt>
                <c:pt idx="148">
                  <c:v>0.34399999999999997</c:v>
                </c:pt>
                <c:pt idx="149">
                  <c:v>0.373</c:v>
                </c:pt>
                <c:pt idx="150">
                  <c:v>0.45500000000000002</c:v>
                </c:pt>
                <c:pt idx="151">
                  <c:v>0.375</c:v>
                </c:pt>
                <c:pt idx="152">
                  <c:v>0.25</c:v>
                </c:pt>
                <c:pt idx="153">
                  <c:v>0.56299999999999994</c:v>
                </c:pt>
                <c:pt idx="154">
                  <c:v>0.29199999999999998</c:v>
                </c:pt>
                <c:pt idx="155">
                  <c:v>0.49099999999999999</c:v>
                </c:pt>
                <c:pt idx="156">
                  <c:v>0.54799999999999993</c:v>
                </c:pt>
                <c:pt idx="157">
                  <c:v>0.13600000000000001</c:v>
                </c:pt>
                <c:pt idx="158">
                  <c:v>0.20800000000000002</c:v>
                </c:pt>
                <c:pt idx="159">
                  <c:v>0</c:v>
                </c:pt>
                <c:pt idx="160">
                  <c:v>0</c:v>
                </c:pt>
                <c:pt idx="161">
                  <c:v>0.42899999999999999</c:v>
                </c:pt>
                <c:pt idx="162">
                  <c:v>0.75</c:v>
                </c:pt>
                <c:pt idx="163">
                  <c:v>1.6E-2</c:v>
                </c:pt>
                <c:pt idx="164">
                  <c:v>0.55600000000000005</c:v>
                </c:pt>
                <c:pt idx="165">
                  <c:v>0.43799999999999994</c:v>
                </c:pt>
                <c:pt idx="166">
                  <c:v>0.80500000000000005</c:v>
                </c:pt>
              </c:numCache>
            </c:numRef>
          </c:val>
          <c:extLst>
            <c:ext xmlns:c16="http://schemas.microsoft.com/office/drawing/2014/chart" uri="{C3380CC4-5D6E-409C-BE32-E72D297353CC}">
              <c16:uniqueId val="{00000002-80B6-4AA1-8B37-AE01FB4FCCC2}"/>
            </c:ext>
          </c:extLst>
        </c:ser>
        <c:dLbls>
          <c:showLegendKey val="0"/>
          <c:showVal val="0"/>
          <c:showCatName val="0"/>
          <c:showSerName val="0"/>
          <c:showPercent val="0"/>
          <c:showBubbleSize val="0"/>
        </c:dLbls>
        <c:gapWidth val="150"/>
        <c:overlap val="100"/>
        <c:axId val="426855208"/>
        <c:axId val="426851608"/>
      </c:barChart>
      <c:catAx>
        <c:axId val="4268552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426851608"/>
        <c:crosses val="autoZero"/>
        <c:auto val="1"/>
        <c:lblAlgn val="ctr"/>
        <c:lblOffset val="100"/>
        <c:noMultiLvlLbl val="0"/>
      </c:catAx>
      <c:valAx>
        <c:axId val="4268516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426855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ontserrat" panose="00000500000000000000" pitchFamily="2"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GB"/>
              <a:t>Discharge planning within 24 hours (n=166)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barChart>
        <c:barDir val="col"/>
        <c:grouping val="stacked"/>
        <c:varyColors val="0"/>
        <c:ser>
          <c:idx val="0"/>
          <c:order val="0"/>
          <c:tx>
            <c:strRef>
              <c:f>'Discharge Planning'!$E$1</c:f>
              <c:strCache>
                <c:ptCount val="1"/>
                <c:pt idx="0">
                  <c:v>Within 24 hours</c:v>
                </c:pt>
              </c:strCache>
            </c:strRef>
          </c:tx>
          <c:spPr>
            <a:solidFill>
              <a:schemeClr val="accent1"/>
            </a:solidFill>
            <a:ln>
              <a:noFill/>
            </a:ln>
            <a:effectLst/>
          </c:spPr>
          <c:invertIfNegative val="0"/>
          <c:dPt>
            <c:idx val="62"/>
            <c:invertIfNegative val="0"/>
            <c:bubble3D val="0"/>
            <c:spPr>
              <a:solidFill>
                <a:srgbClr val="7030A0"/>
              </a:solidFill>
              <a:ln>
                <a:solidFill>
                  <a:srgbClr val="7030A0"/>
                </a:solidFill>
              </a:ln>
              <a:effectLst/>
            </c:spPr>
            <c:extLst>
              <c:ext xmlns:c16="http://schemas.microsoft.com/office/drawing/2014/chart" uri="{C3380CC4-5D6E-409C-BE32-E72D297353CC}">
                <c16:uniqueId val="{00000003-B50A-4B3B-8E31-02E822E828E1}"/>
              </c:ext>
            </c:extLst>
          </c:dPt>
          <c:cat>
            <c:strRef>
              <c:f>'Discharge Planning'!$A$2:$A$168</c:f>
              <c:strCache>
                <c:ptCount val="167"/>
                <c:pt idx="0">
                  <c:v>63</c:v>
                </c:pt>
                <c:pt idx="1">
                  <c:v>17</c:v>
                </c:pt>
                <c:pt idx="2">
                  <c:v>135</c:v>
                </c:pt>
                <c:pt idx="3">
                  <c:v>132</c:v>
                </c:pt>
                <c:pt idx="4">
                  <c:v>96</c:v>
                </c:pt>
                <c:pt idx="5">
                  <c:v>161</c:v>
                </c:pt>
                <c:pt idx="6">
                  <c:v>149</c:v>
                </c:pt>
                <c:pt idx="7">
                  <c:v>57</c:v>
                </c:pt>
                <c:pt idx="8">
                  <c:v>56</c:v>
                </c:pt>
                <c:pt idx="9">
                  <c:v>65</c:v>
                </c:pt>
                <c:pt idx="10">
                  <c:v>97</c:v>
                </c:pt>
                <c:pt idx="11">
                  <c:v>55</c:v>
                </c:pt>
                <c:pt idx="12">
                  <c:v>68</c:v>
                </c:pt>
                <c:pt idx="13">
                  <c:v>51</c:v>
                </c:pt>
                <c:pt idx="14">
                  <c:v>136</c:v>
                </c:pt>
                <c:pt idx="15">
                  <c:v>112</c:v>
                </c:pt>
                <c:pt idx="16">
                  <c:v>128</c:v>
                </c:pt>
                <c:pt idx="17">
                  <c:v>13</c:v>
                </c:pt>
                <c:pt idx="18">
                  <c:v>143</c:v>
                </c:pt>
                <c:pt idx="19">
                  <c:v>50</c:v>
                </c:pt>
                <c:pt idx="20">
                  <c:v>145</c:v>
                </c:pt>
                <c:pt idx="21">
                  <c:v>66</c:v>
                </c:pt>
                <c:pt idx="22">
                  <c:v>23</c:v>
                </c:pt>
                <c:pt idx="23">
                  <c:v>34</c:v>
                </c:pt>
                <c:pt idx="24">
                  <c:v>33</c:v>
                </c:pt>
                <c:pt idx="25">
                  <c:v>60</c:v>
                </c:pt>
                <c:pt idx="26">
                  <c:v>125</c:v>
                </c:pt>
                <c:pt idx="27">
                  <c:v>144</c:v>
                </c:pt>
                <c:pt idx="28">
                  <c:v>24</c:v>
                </c:pt>
                <c:pt idx="29">
                  <c:v>21</c:v>
                </c:pt>
                <c:pt idx="30">
                  <c:v>113</c:v>
                </c:pt>
                <c:pt idx="31">
                  <c:v>49</c:v>
                </c:pt>
                <c:pt idx="32">
                  <c:v>42</c:v>
                </c:pt>
                <c:pt idx="33">
                  <c:v>108</c:v>
                </c:pt>
                <c:pt idx="34">
                  <c:v>58</c:v>
                </c:pt>
                <c:pt idx="35">
                  <c:v>89</c:v>
                </c:pt>
                <c:pt idx="36">
                  <c:v>52</c:v>
                </c:pt>
                <c:pt idx="37">
                  <c:v>19</c:v>
                </c:pt>
                <c:pt idx="38">
                  <c:v>14</c:v>
                </c:pt>
                <c:pt idx="39">
                  <c:v>78</c:v>
                </c:pt>
                <c:pt idx="40">
                  <c:v>124</c:v>
                </c:pt>
                <c:pt idx="41">
                  <c:v>150</c:v>
                </c:pt>
                <c:pt idx="42">
                  <c:v>80</c:v>
                </c:pt>
                <c:pt idx="43">
                  <c:v>127</c:v>
                </c:pt>
                <c:pt idx="44">
                  <c:v>67</c:v>
                </c:pt>
                <c:pt idx="45">
                  <c:v>95</c:v>
                </c:pt>
                <c:pt idx="46">
                  <c:v>109</c:v>
                </c:pt>
                <c:pt idx="47">
                  <c:v>107</c:v>
                </c:pt>
                <c:pt idx="48">
                  <c:v>129</c:v>
                </c:pt>
                <c:pt idx="49">
                  <c:v>85</c:v>
                </c:pt>
                <c:pt idx="50">
                  <c:v>101</c:v>
                </c:pt>
                <c:pt idx="51">
                  <c:v>120</c:v>
                </c:pt>
                <c:pt idx="52">
                  <c:v>164</c:v>
                </c:pt>
                <c:pt idx="53">
                  <c:v>32</c:v>
                </c:pt>
                <c:pt idx="54">
                  <c:v>40</c:v>
                </c:pt>
                <c:pt idx="55">
                  <c:v>54</c:v>
                </c:pt>
                <c:pt idx="56">
                  <c:v>102</c:v>
                </c:pt>
                <c:pt idx="57">
                  <c:v>93</c:v>
                </c:pt>
                <c:pt idx="58">
                  <c:v>16</c:v>
                </c:pt>
                <c:pt idx="59">
                  <c:v>25</c:v>
                </c:pt>
                <c:pt idx="60">
                  <c:v>155</c:v>
                </c:pt>
                <c:pt idx="61">
                  <c:v>156</c:v>
                </c:pt>
                <c:pt idx="62">
                  <c:v>TNS</c:v>
                </c:pt>
                <c:pt idx="63">
                  <c:v>43</c:v>
                </c:pt>
                <c:pt idx="64">
                  <c:v>166</c:v>
                </c:pt>
                <c:pt idx="65">
                  <c:v>36</c:v>
                </c:pt>
                <c:pt idx="66">
                  <c:v>37</c:v>
                </c:pt>
                <c:pt idx="67">
                  <c:v>140</c:v>
                </c:pt>
                <c:pt idx="68">
                  <c:v>39</c:v>
                </c:pt>
                <c:pt idx="69">
                  <c:v>15</c:v>
                </c:pt>
                <c:pt idx="70">
                  <c:v>69</c:v>
                </c:pt>
                <c:pt idx="71">
                  <c:v>142</c:v>
                </c:pt>
                <c:pt idx="72">
                  <c:v>8</c:v>
                </c:pt>
                <c:pt idx="73">
                  <c:v>45</c:v>
                </c:pt>
                <c:pt idx="74">
                  <c:v>48</c:v>
                </c:pt>
                <c:pt idx="75">
                  <c:v>111</c:v>
                </c:pt>
                <c:pt idx="76">
                  <c:v>159</c:v>
                </c:pt>
                <c:pt idx="77">
                  <c:v>123</c:v>
                </c:pt>
                <c:pt idx="78">
                  <c:v>151</c:v>
                </c:pt>
                <c:pt idx="79">
                  <c:v>4</c:v>
                </c:pt>
                <c:pt idx="80">
                  <c:v>84</c:v>
                </c:pt>
                <c:pt idx="81">
                  <c:v>22</c:v>
                </c:pt>
                <c:pt idx="82">
                  <c:v>157</c:v>
                </c:pt>
                <c:pt idx="83">
                  <c:v>71</c:v>
                </c:pt>
                <c:pt idx="84">
                  <c:v>3</c:v>
                </c:pt>
                <c:pt idx="85">
                  <c:v>62</c:v>
                </c:pt>
                <c:pt idx="86">
                  <c:v>79</c:v>
                </c:pt>
                <c:pt idx="87">
                  <c:v>82</c:v>
                </c:pt>
                <c:pt idx="88">
                  <c:v>114</c:v>
                </c:pt>
                <c:pt idx="89">
                  <c:v>121</c:v>
                </c:pt>
                <c:pt idx="90">
                  <c:v>158</c:v>
                </c:pt>
                <c:pt idx="91">
                  <c:v>138</c:v>
                </c:pt>
                <c:pt idx="92">
                  <c:v>160</c:v>
                </c:pt>
                <c:pt idx="93">
                  <c:v>103</c:v>
                </c:pt>
                <c:pt idx="94">
                  <c:v>104</c:v>
                </c:pt>
                <c:pt idx="95">
                  <c:v>116</c:v>
                </c:pt>
                <c:pt idx="96">
                  <c:v>154</c:v>
                </c:pt>
                <c:pt idx="97">
                  <c:v>38</c:v>
                </c:pt>
                <c:pt idx="98">
                  <c:v>35</c:v>
                </c:pt>
                <c:pt idx="99">
                  <c:v>75</c:v>
                </c:pt>
                <c:pt idx="100">
                  <c:v>130</c:v>
                </c:pt>
                <c:pt idx="101">
                  <c:v>27</c:v>
                </c:pt>
                <c:pt idx="102">
                  <c:v>70</c:v>
                </c:pt>
                <c:pt idx="103">
                  <c:v>81</c:v>
                </c:pt>
                <c:pt idx="104">
                  <c:v>29</c:v>
                </c:pt>
                <c:pt idx="105">
                  <c:v>137</c:v>
                </c:pt>
                <c:pt idx="106">
                  <c:v>165</c:v>
                </c:pt>
                <c:pt idx="107">
                  <c:v>9</c:v>
                </c:pt>
                <c:pt idx="108">
                  <c:v>53</c:v>
                </c:pt>
                <c:pt idx="109">
                  <c:v>88</c:v>
                </c:pt>
                <c:pt idx="110">
                  <c:v>5</c:v>
                </c:pt>
                <c:pt idx="111">
                  <c:v>20</c:v>
                </c:pt>
                <c:pt idx="112">
                  <c:v>59</c:v>
                </c:pt>
                <c:pt idx="113">
                  <c:v>72</c:v>
                </c:pt>
                <c:pt idx="114">
                  <c:v>87</c:v>
                </c:pt>
                <c:pt idx="115">
                  <c:v>162</c:v>
                </c:pt>
                <c:pt idx="116">
                  <c:v>73</c:v>
                </c:pt>
                <c:pt idx="117">
                  <c:v>1</c:v>
                </c:pt>
                <c:pt idx="118">
                  <c:v>131</c:v>
                </c:pt>
                <c:pt idx="119">
                  <c:v>41</c:v>
                </c:pt>
                <c:pt idx="120">
                  <c:v>110</c:v>
                </c:pt>
                <c:pt idx="121">
                  <c:v>117</c:v>
                </c:pt>
                <c:pt idx="122">
                  <c:v>122</c:v>
                </c:pt>
                <c:pt idx="123">
                  <c:v>146</c:v>
                </c:pt>
                <c:pt idx="124">
                  <c:v>153</c:v>
                </c:pt>
                <c:pt idx="125">
                  <c:v>98</c:v>
                </c:pt>
                <c:pt idx="126">
                  <c:v>46</c:v>
                </c:pt>
                <c:pt idx="127">
                  <c:v>64</c:v>
                </c:pt>
                <c:pt idx="128">
                  <c:v>118</c:v>
                </c:pt>
                <c:pt idx="129">
                  <c:v>163</c:v>
                </c:pt>
                <c:pt idx="130">
                  <c:v>31</c:v>
                </c:pt>
                <c:pt idx="131">
                  <c:v>92</c:v>
                </c:pt>
                <c:pt idx="132">
                  <c:v>100</c:v>
                </c:pt>
                <c:pt idx="133">
                  <c:v>28</c:v>
                </c:pt>
                <c:pt idx="134">
                  <c:v>115</c:v>
                </c:pt>
                <c:pt idx="135">
                  <c:v>61</c:v>
                </c:pt>
                <c:pt idx="136">
                  <c:v>94</c:v>
                </c:pt>
                <c:pt idx="137">
                  <c:v>141</c:v>
                </c:pt>
                <c:pt idx="138">
                  <c:v>18</c:v>
                </c:pt>
                <c:pt idx="139">
                  <c:v>105</c:v>
                </c:pt>
                <c:pt idx="140">
                  <c:v>139</c:v>
                </c:pt>
                <c:pt idx="141">
                  <c:v>152</c:v>
                </c:pt>
                <c:pt idx="142">
                  <c:v>76</c:v>
                </c:pt>
                <c:pt idx="143">
                  <c:v>83</c:v>
                </c:pt>
                <c:pt idx="144">
                  <c:v>86</c:v>
                </c:pt>
                <c:pt idx="145">
                  <c:v>44</c:v>
                </c:pt>
                <c:pt idx="146">
                  <c:v>74</c:v>
                </c:pt>
                <c:pt idx="147">
                  <c:v>90</c:v>
                </c:pt>
                <c:pt idx="148">
                  <c:v>47</c:v>
                </c:pt>
                <c:pt idx="149">
                  <c:v>77</c:v>
                </c:pt>
                <c:pt idx="150">
                  <c:v>10</c:v>
                </c:pt>
                <c:pt idx="151">
                  <c:v>11</c:v>
                </c:pt>
                <c:pt idx="152">
                  <c:v>126</c:v>
                </c:pt>
                <c:pt idx="153">
                  <c:v>12</c:v>
                </c:pt>
                <c:pt idx="154">
                  <c:v>6</c:v>
                </c:pt>
                <c:pt idx="155">
                  <c:v>7</c:v>
                </c:pt>
                <c:pt idx="156">
                  <c:v>2</c:v>
                </c:pt>
                <c:pt idx="157">
                  <c:v>106</c:v>
                </c:pt>
                <c:pt idx="158">
                  <c:v>30</c:v>
                </c:pt>
                <c:pt idx="159">
                  <c:v>133</c:v>
                </c:pt>
                <c:pt idx="160">
                  <c:v>134</c:v>
                </c:pt>
                <c:pt idx="161">
                  <c:v>148</c:v>
                </c:pt>
                <c:pt idx="162">
                  <c:v>91</c:v>
                </c:pt>
                <c:pt idx="163">
                  <c:v>99</c:v>
                </c:pt>
                <c:pt idx="164">
                  <c:v>26</c:v>
                </c:pt>
                <c:pt idx="165">
                  <c:v>119</c:v>
                </c:pt>
                <c:pt idx="166">
                  <c:v>147</c:v>
                </c:pt>
              </c:strCache>
            </c:strRef>
          </c:cat>
          <c:val>
            <c:numRef>
              <c:f>'Discharge Planning'!$E$2:$E$170</c:f>
              <c:numCache>
                <c:formatCode>0.0%</c:formatCode>
                <c:ptCount val="169"/>
                <c:pt idx="0">
                  <c:v>1</c:v>
                </c:pt>
                <c:pt idx="1">
                  <c:v>0.98799999999999999</c:v>
                </c:pt>
                <c:pt idx="2">
                  <c:v>0.96299999999999997</c:v>
                </c:pt>
                <c:pt idx="3">
                  <c:v>0.92900000000000005</c:v>
                </c:pt>
                <c:pt idx="4">
                  <c:v>0.92500000000000004</c:v>
                </c:pt>
                <c:pt idx="5">
                  <c:v>0.92500000000000004</c:v>
                </c:pt>
                <c:pt idx="6">
                  <c:v>0.91700000000000004</c:v>
                </c:pt>
                <c:pt idx="7">
                  <c:v>0.85</c:v>
                </c:pt>
                <c:pt idx="8">
                  <c:v>0.84799999999999998</c:v>
                </c:pt>
                <c:pt idx="9">
                  <c:v>0.83799999999999997</c:v>
                </c:pt>
                <c:pt idx="10">
                  <c:v>0.83799999999999997</c:v>
                </c:pt>
                <c:pt idx="11">
                  <c:v>0.8</c:v>
                </c:pt>
                <c:pt idx="12">
                  <c:v>0.8</c:v>
                </c:pt>
                <c:pt idx="13">
                  <c:v>0.78200000000000003</c:v>
                </c:pt>
                <c:pt idx="14">
                  <c:v>0.78</c:v>
                </c:pt>
                <c:pt idx="15">
                  <c:v>0.72499999999999998</c:v>
                </c:pt>
                <c:pt idx="16">
                  <c:v>0.72199999999999998</c:v>
                </c:pt>
                <c:pt idx="17">
                  <c:v>0.69499999999999995</c:v>
                </c:pt>
                <c:pt idx="18">
                  <c:v>0.67200000000000004</c:v>
                </c:pt>
                <c:pt idx="19">
                  <c:v>0.66700000000000004</c:v>
                </c:pt>
                <c:pt idx="20">
                  <c:v>0.66299999999999992</c:v>
                </c:pt>
                <c:pt idx="21">
                  <c:v>0.65400000000000003</c:v>
                </c:pt>
                <c:pt idx="22">
                  <c:v>0.625</c:v>
                </c:pt>
                <c:pt idx="23">
                  <c:v>0.625</c:v>
                </c:pt>
                <c:pt idx="24">
                  <c:v>0.61299999999999999</c:v>
                </c:pt>
                <c:pt idx="25">
                  <c:v>0.59599999999999997</c:v>
                </c:pt>
                <c:pt idx="26">
                  <c:v>0.58799999999999997</c:v>
                </c:pt>
                <c:pt idx="27">
                  <c:v>0.58799999999999997</c:v>
                </c:pt>
                <c:pt idx="28">
                  <c:v>0.57799999999999996</c:v>
                </c:pt>
                <c:pt idx="29">
                  <c:v>0.57100000000000006</c:v>
                </c:pt>
                <c:pt idx="30">
                  <c:v>0.56799999999999995</c:v>
                </c:pt>
                <c:pt idx="31">
                  <c:v>0.56600000000000006</c:v>
                </c:pt>
                <c:pt idx="32">
                  <c:v>0.55700000000000005</c:v>
                </c:pt>
                <c:pt idx="33">
                  <c:v>0.55299999999999994</c:v>
                </c:pt>
                <c:pt idx="34">
                  <c:v>0.55000000000000004</c:v>
                </c:pt>
                <c:pt idx="35">
                  <c:v>0.55000000000000004</c:v>
                </c:pt>
                <c:pt idx="36">
                  <c:v>0.54700000000000004</c:v>
                </c:pt>
                <c:pt idx="37">
                  <c:v>0.51900000000000002</c:v>
                </c:pt>
                <c:pt idx="38">
                  <c:v>0.51200000000000001</c:v>
                </c:pt>
                <c:pt idx="39">
                  <c:v>0.50700000000000001</c:v>
                </c:pt>
                <c:pt idx="40">
                  <c:v>0.50600000000000001</c:v>
                </c:pt>
                <c:pt idx="41">
                  <c:v>0.50600000000000001</c:v>
                </c:pt>
                <c:pt idx="42">
                  <c:v>0.5</c:v>
                </c:pt>
                <c:pt idx="43">
                  <c:v>0.5</c:v>
                </c:pt>
                <c:pt idx="44">
                  <c:v>0.49399999999999999</c:v>
                </c:pt>
                <c:pt idx="45">
                  <c:v>0.49399999999999999</c:v>
                </c:pt>
                <c:pt idx="46">
                  <c:v>0.49</c:v>
                </c:pt>
                <c:pt idx="47">
                  <c:v>0.48100000000000004</c:v>
                </c:pt>
                <c:pt idx="48">
                  <c:v>0.47200000000000003</c:v>
                </c:pt>
                <c:pt idx="49">
                  <c:v>0.44700000000000001</c:v>
                </c:pt>
                <c:pt idx="50">
                  <c:v>0.44299999999999995</c:v>
                </c:pt>
                <c:pt idx="51">
                  <c:v>0.43799999999999994</c:v>
                </c:pt>
                <c:pt idx="52">
                  <c:v>0.43799999999999994</c:v>
                </c:pt>
                <c:pt idx="53">
                  <c:v>0.433</c:v>
                </c:pt>
                <c:pt idx="54">
                  <c:v>0.42899999999999999</c:v>
                </c:pt>
                <c:pt idx="55">
                  <c:v>0.42499999999999999</c:v>
                </c:pt>
                <c:pt idx="56">
                  <c:v>0.42499999999999999</c:v>
                </c:pt>
                <c:pt idx="57">
                  <c:v>0.41399999999999998</c:v>
                </c:pt>
                <c:pt idx="58">
                  <c:v>0.41299999999999998</c:v>
                </c:pt>
                <c:pt idx="59">
                  <c:v>0.41299999999999998</c:v>
                </c:pt>
                <c:pt idx="60">
                  <c:v>0.41100000000000003</c:v>
                </c:pt>
                <c:pt idx="61">
                  <c:v>0.40600000000000003</c:v>
                </c:pt>
                <c:pt idx="62">
                  <c:v>0.38700000000000001</c:v>
                </c:pt>
                <c:pt idx="63">
                  <c:v>0.38500000000000001</c:v>
                </c:pt>
                <c:pt idx="64">
                  <c:v>0.377</c:v>
                </c:pt>
                <c:pt idx="65">
                  <c:v>0.37200000000000005</c:v>
                </c:pt>
                <c:pt idx="66">
                  <c:v>0.35899999999999999</c:v>
                </c:pt>
                <c:pt idx="67">
                  <c:v>0.35700000000000004</c:v>
                </c:pt>
                <c:pt idx="68">
                  <c:v>0.35600000000000004</c:v>
                </c:pt>
                <c:pt idx="69">
                  <c:v>0.35399999999999998</c:v>
                </c:pt>
                <c:pt idx="70">
                  <c:v>0.35399999999999998</c:v>
                </c:pt>
                <c:pt idx="71">
                  <c:v>0.35200000000000004</c:v>
                </c:pt>
                <c:pt idx="72">
                  <c:v>0.35100000000000003</c:v>
                </c:pt>
                <c:pt idx="73">
                  <c:v>0.35</c:v>
                </c:pt>
                <c:pt idx="74">
                  <c:v>0.35</c:v>
                </c:pt>
                <c:pt idx="75">
                  <c:v>0.35</c:v>
                </c:pt>
                <c:pt idx="76">
                  <c:v>0.35</c:v>
                </c:pt>
                <c:pt idx="77">
                  <c:v>0.34799999999999998</c:v>
                </c:pt>
                <c:pt idx="78">
                  <c:v>0.34499999999999997</c:v>
                </c:pt>
                <c:pt idx="79">
                  <c:v>0.34200000000000003</c:v>
                </c:pt>
                <c:pt idx="80">
                  <c:v>0.33799999999999997</c:v>
                </c:pt>
                <c:pt idx="81">
                  <c:v>0.32500000000000001</c:v>
                </c:pt>
                <c:pt idx="82">
                  <c:v>0.32500000000000001</c:v>
                </c:pt>
                <c:pt idx="83">
                  <c:v>0.32</c:v>
                </c:pt>
                <c:pt idx="84">
                  <c:v>0.313</c:v>
                </c:pt>
                <c:pt idx="85">
                  <c:v>0.313</c:v>
                </c:pt>
                <c:pt idx="86">
                  <c:v>0.313</c:v>
                </c:pt>
                <c:pt idx="87">
                  <c:v>0.313</c:v>
                </c:pt>
                <c:pt idx="88">
                  <c:v>0.313</c:v>
                </c:pt>
                <c:pt idx="89">
                  <c:v>0.313</c:v>
                </c:pt>
                <c:pt idx="90">
                  <c:v>0.313</c:v>
                </c:pt>
                <c:pt idx="91">
                  <c:v>0.3</c:v>
                </c:pt>
                <c:pt idx="92">
                  <c:v>0.29699999999999999</c:v>
                </c:pt>
                <c:pt idx="93">
                  <c:v>0.29499999999999998</c:v>
                </c:pt>
                <c:pt idx="94">
                  <c:v>0.29299999999999998</c:v>
                </c:pt>
                <c:pt idx="95">
                  <c:v>0.28800000000000003</c:v>
                </c:pt>
                <c:pt idx="96">
                  <c:v>0.28800000000000003</c:v>
                </c:pt>
                <c:pt idx="97">
                  <c:v>0.28600000000000003</c:v>
                </c:pt>
                <c:pt idx="98">
                  <c:v>0.28399999999999997</c:v>
                </c:pt>
                <c:pt idx="99">
                  <c:v>0.27800000000000002</c:v>
                </c:pt>
                <c:pt idx="100">
                  <c:v>0.27600000000000002</c:v>
                </c:pt>
                <c:pt idx="101">
                  <c:v>0.27500000000000002</c:v>
                </c:pt>
                <c:pt idx="102">
                  <c:v>0.27500000000000002</c:v>
                </c:pt>
                <c:pt idx="103">
                  <c:v>0.27300000000000002</c:v>
                </c:pt>
                <c:pt idx="104">
                  <c:v>0.26700000000000002</c:v>
                </c:pt>
                <c:pt idx="105">
                  <c:v>0.26700000000000002</c:v>
                </c:pt>
                <c:pt idx="106">
                  <c:v>0.26300000000000001</c:v>
                </c:pt>
                <c:pt idx="107">
                  <c:v>0.25700000000000001</c:v>
                </c:pt>
                <c:pt idx="108">
                  <c:v>0.25600000000000001</c:v>
                </c:pt>
                <c:pt idx="109">
                  <c:v>0.253</c:v>
                </c:pt>
                <c:pt idx="110">
                  <c:v>0.25</c:v>
                </c:pt>
                <c:pt idx="111">
                  <c:v>0.25</c:v>
                </c:pt>
                <c:pt idx="112">
                  <c:v>0.25</c:v>
                </c:pt>
                <c:pt idx="113">
                  <c:v>0.25</c:v>
                </c:pt>
                <c:pt idx="114">
                  <c:v>0.25</c:v>
                </c:pt>
                <c:pt idx="115">
                  <c:v>0.25</c:v>
                </c:pt>
                <c:pt idx="116">
                  <c:v>0.23800000000000002</c:v>
                </c:pt>
                <c:pt idx="117">
                  <c:v>0.23600000000000002</c:v>
                </c:pt>
                <c:pt idx="118">
                  <c:v>0.23199999999999998</c:v>
                </c:pt>
                <c:pt idx="119">
                  <c:v>0.23100000000000001</c:v>
                </c:pt>
                <c:pt idx="120">
                  <c:v>0.22500000000000001</c:v>
                </c:pt>
                <c:pt idx="121">
                  <c:v>0.22500000000000001</c:v>
                </c:pt>
                <c:pt idx="122">
                  <c:v>0.22500000000000001</c:v>
                </c:pt>
                <c:pt idx="123">
                  <c:v>0.22500000000000001</c:v>
                </c:pt>
                <c:pt idx="124">
                  <c:v>0.22500000000000001</c:v>
                </c:pt>
                <c:pt idx="125">
                  <c:v>0.22399999999999998</c:v>
                </c:pt>
                <c:pt idx="126">
                  <c:v>0.222</c:v>
                </c:pt>
                <c:pt idx="127">
                  <c:v>0.222</c:v>
                </c:pt>
                <c:pt idx="128">
                  <c:v>0.21299999999999999</c:v>
                </c:pt>
                <c:pt idx="129">
                  <c:v>0.21299999999999999</c:v>
                </c:pt>
                <c:pt idx="130">
                  <c:v>0.20899999999999999</c:v>
                </c:pt>
                <c:pt idx="131">
                  <c:v>0.20899999999999999</c:v>
                </c:pt>
                <c:pt idx="132">
                  <c:v>0.20499999999999999</c:v>
                </c:pt>
                <c:pt idx="133">
                  <c:v>0.20399999999999999</c:v>
                </c:pt>
                <c:pt idx="134">
                  <c:v>0.2</c:v>
                </c:pt>
                <c:pt idx="135">
                  <c:v>0.19699999999999998</c:v>
                </c:pt>
                <c:pt idx="136">
                  <c:v>0.19699999999999998</c:v>
                </c:pt>
                <c:pt idx="137">
                  <c:v>0.188</c:v>
                </c:pt>
                <c:pt idx="138">
                  <c:v>0.18600000000000003</c:v>
                </c:pt>
                <c:pt idx="139">
                  <c:v>0.185</c:v>
                </c:pt>
                <c:pt idx="140">
                  <c:v>0.184</c:v>
                </c:pt>
                <c:pt idx="141">
                  <c:v>0.17899999999999999</c:v>
                </c:pt>
                <c:pt idx="142">
                  <c:v>0.17499999999999999</c:v>
                </c:pt>
                <c:pt idx="143">
                  <c:v>0.17499999999999999</c:v>
                </c:pt>
                <c:pt idx="144">
                  <c:v>0.16899999999999998</c:v>
                </c:pt>
                <c:pt idx="145">
                  <c:v>0.16500000000000001</c:v>
                </c:pt>
                <c:pt idx="146">
                  <c:v>0.16300000000000001</c:v>
                </c:pt>
                <c:pt idx="147">
                  <c:v>0.161</c:v>
                </c:pt>
                <c:pt idx="148">
                  <c:v>0.15</c:v>
                </c:pt>
                <c:pt idx="149">
                  <c:v>0.14000000000000001</c:v>
                </c:pt>
                <c:pt idx="150">
                  <c:v>0.13500000000000001</c:v>
                </c:pt>
                <c:pt idx="151">
                  <c:v>0.13500000000000001</c:v>
                </c:pt>
                <c:pt idx="152">
                  <c:v>0.12</c:v>
                </c:pt>
                <c:pt idx="153">
                  <c:v>0.113</c:v>
                </c:pt>
                <c:pt idx="154">
                  <c:v>0.10800000000000001</c:v>
                </c:pt>
                <c:pt idx="155">
                  <c:v>0.1</c:v>
                </c:pt>
                <c:pt idx="156">
                  <c:v>9.3000000000000013E-2</c:v>
                </c:pt>
                <c:pt idx="157">
                  <c:v>8.8000000000000009E-2</c:v>
                </c:pt>
                <c:pt idx="158">
                  <c:v>7.4999999999999997E-2</c:v>
                </c:pt>
                <c:pt idx="159">
                  <c:v>6.8000000000000005E-2</c:v>
                </c:pt>
                <c:pt idx="160">
                  <c:v>0.05</c:v>
                </c:pt>
                <c:pt idx="161">
                  <c:v>0.05</c:v>
                </c:pt>
                <c:pt idx="162">
                  <c:v>4.4999999999999998E-2</c:v>
                </c:pt>
                <c:pt idx="163">
                  <c:v>0.04</c:v>
                </c:pt>
                <c:pt idx="164">
                  <c:v>2.5000000000000001E-2</c:v>
                </c:pt>
                <c:pt idx="165">
                  <c:v>2.5000000000000001E-2</c:v>
                </c:pt>
                <c:pt idx="166">
                  <c:v>2.5000000000000001E-2</c:v>
                </c:pt>
              </c:numCache>
            </c:numRef>
          </c:val>
          <c:extLst>
            <c:ext xmlns:c16="http://schemas.microsoft.com/office/drawing/2014/chart" uri="{C3380CC4-5D6E-409C-BE32-E72D297353CC}">
              <c16:uniqueId val="{00000000-B50A-4B3B-8E31-02E822E828E1}"/>
            </c:ext>
          </c:extLst>
        </c:ser>
        <c:ser>
          <c:idx val="1"/>
          <c:order val="1"/>
          <c:tx>
            <c:strRef>
              <c:f>'Discharge Planning'!$F$1</c:f>
              <c:strCache>
                <c:ptCount val="1"/>
                <c:pt idx="0">
                  <c:v>More than 24 hours</c:v>
                </c:pt>
              </c:strCache>
            </c:strRef>
          </c:tx>
          <c:spPr>
            <a:solidFill>
              <a:schemeClr val="accent2"/>
            </a:solidFill>
            <a:ln>
              <a:noFill/>
            </a:ln>
            <a:effectLst/>
          </c:spPr>
          <c:invertIfNegative val="0"/>
          <c:dPt>
            <c:idx val="62"/>
            <c:invertIfNegative val="0"/>
            <c:bubble3D val="0"/>
            <c:spPr>
              <a:solidFill>
                <a:srgbClr val="9999FF"/>
              </a:solidFill>
              <a:ln>
                <a:solidFill>
                  <a:srgbClr val="9999FF"/>
                </a:solidFill>
              </a:ln>
              <a:effectLst/>
            </c:spPr>
            <c:extLst>
              <c:ext xmlns:c16="http://schemas.microsoft.com/office/drawing/2014/chart" uri="{C3380CC4-5D6E-409C-BE32-E72D297353CC}">
                <c16:uniqueId val="{00000004-B50A-4B3B-8E31-02E822E828E1}"/>
              </c:ext>
            </c:extLst>
          </c:dPt>
          <c:cat>
            <c:strRef>
              <c:f>'Discharge Planning'!$A$2:$A$168</c:f>
              <c:strCache>
                <c:ptCount val="167"/>
                <c:pt idx="0">
                  <c:v>63</c:v>
                </c:pt>
                <c:pt idx="1">
                  <c:v>17</c:v>
                </c:pt>
                <c:pt idx="2">
                  <c:v>135</c:v>
                </c:pt>
                <c:pt idx="3">
                  <c:v>132</c:v>
                </c:pt>
                <c:pt idx="4">
                  <c:v>96</c:v>
                </c:pt>
                <c:pt idx="5">
                  <c:v>161</c:v>
                </c:pt>
                <c:pt idx="6">
                  <c:v>149</c:v>
                </c:pt>
                <c:pt idx="7">
                  <c:v>57</c:v>
                </c:pt>
                <c:pt idx="8">
                  <c:v>56</c:v>
                </c:pt>
                <c:pt idx="9">
                  <c:v>65</c:v>
                </c:pt>
                <c:pt idx="10">
                  <c:v>97</c:v>
                </c:pt>
                <c:pt idx="11">
                  <c:v>55</c:v>
                </c:pt>
                <c:pt idx="12">
                  <c:v>68</c:v>
                </c:pt>
                <c:pt idx="13">
                  <c:v>51</c:v>
                </c:pt>
                <c:pt idx="14">
                  <c:v>136</c:v>
                </c:pt>
                <c:pt idx="15">
                  <c:v>112</c:v>
                </c:pt>
                <c:pt idx="16">
                  <c:v>128</c:v>
                </c:pt>
                <c:pt idx="17">
                  <c:v>13</c:v>
                </c:pt>
                <c:pt idx="18">
                  <c:v>143</c:v>
                </c:pt>
                <c:pt idx="19">
                  <c:v>50</c:v>
                </c:pt>
                <c:pt idx="20">
                  <c:v>145</c:v>
                </c:pt>
                <c:pt idx="21">
                  <c:v>66</c:v>
                </c:pt>
                <c:pt idx="22">
                  <c:v>23</c:v>
                </c:pt>
                <c:pt idx="23">
                  <c:v>34</c:v>
                </c:pt>
                <c:pt idx="24">
                  <c:v>33</c:v>
                </c:pt>
                <c:pt idx="25">
                  <c:v>60</c:v>
                </c:pt>
                <c:pt idx="26">
                  <c:v>125</c:v>
                </c:pt>
                <c:pt idx="27">
                  <c:v>144</c:v>
                </c:pt>
                <c:pt idx="28">
                  <c:v>24</c:v>
                </c:pt>
                <c:pt idx="29">
                  <c:v>21</c:v>
                </c:pt>
                <c:pt idx="30">
                  <c:v>113</c:v>
                </c:pt>
                <c:pt idx="31">
                  <c:v>49</c:v>
                </c:pt>
                <c:pt idx="32">
                  <c:v>42</c:v>
                </c:pt>
                <c:pt idx="33">
                  <c:v>108</c:v>
                </c:pt>
                <c:pt idx="34">
                  <c:v>58</c:v>
                </c:pt>
                <c:pt idx="35">
                  <c:v>89</c:v>
                </c:pt>
                <c:pt idx="36">
                  <c:v>52</c:v>
                </c:pt>
                <c:pt idx="37">
                  <c:v>19</c:v>
                </c:pt>
                <c:pt idx="38">
                  <c:v>14</c:v>
                </c:pt>
                <c:pt idx="39">
                  <c:v>78</c:v>
                </c:pt>
                <c:pt idx="40">
                  <c:v>124</c:v>
                </c:pt>
                <c:pt idx="41">
                  <c:v>150</c:v>
                </c:pt>
                <c:pt idx="42">
                  <c:v>80</c:v>
                </c:pt>
                <c:pt idx="43">
                  <c:v>127</c:v>
                </c:pt>
                <c:pt idx="44">
                  <c:v>67</c:v>
                </c:pt>
                <c:pt idx="45">
                  <c:v>95</c:v>
                </c:pt>
                <c:pt idx="46">
                  <c:v>109</c:v>
                </c:pt>
                <c:pt idx="47">
                  <c:v>107</c:v>
                </c:pt>
                <c:pt idx="48">
                  <c:v>129</c:v>
                </c:pt>
                <c:pt idx="49">
                  <c:v>85</c:v>
                </c:pt>
                <c:pt idx="50">
                  <c:v>101</c:v>
                </c:pt>
                <c:pt idx="51">
                  <c:v>120</c:v>
                </c:pt>
                <c:pt idx="52">
                  <c:v>164</c:v>
                </c:pt>
                <c:pt idx="53">
                  <c:v>32</c:v>
                </c:pt>
                <c:pt idx="54">
                  <c:v>40</c:v>
                </c:pt>
                <c:pt idx="55">
                  <c:v>54</c:v>
                </c:pt>
                <c:pt idx="56">
                  <c:v>102</c:v>
                </c:pt>
                <c:pt idx="57">
                  <c:v>93</c:v>
                </c:pt>
                <c:pt idx="58">
                  <c:v>16</c:v>
                </c:pt>
                <c:pt idx="59">
                  <c:v>25</c:v>
                </c:pt>
                <c:pt idx="60">
                  <c:v>155</c:v>
                </c:pt>
                <c:pt idx="61">
                  <c:v>156</c:v>
                </c:pt>
                <c:pt idx="62">
                  <c:v>TNS</c:v>
                </c:pt>
                <c:pt idx="63">
                  <c:v>43</c:v>
                </c:pt>
                <c:pt idx="64">
                  <c:v>166</c:v>
                </c:pt>
                <c:pt idx="65">
                  <c:v>36</c:v>
                </c:pt>
                <c:pt idx="66">
                  <c:v>37</c:v>
                </c:pt>
                <c:pt idx="67">
                  <c:v>140</c:v>
                </c:pt>
                <c:pt idx="68">
                  <c:v>39</c:v>
                </c:pt>
                <c:pt idx="69">
                  <c:v>15</c:v>
                </c:pt>
                <c:pt idx="70">
                  <c:v>69</c:v>
                </c:pt>
                <c:pt idx="71">
                  <c:v>142</c:v>
                </c:pt>
                <c:pt idx="72">
                  <c:v>8</c:v>
                </c:pt>
                <c:pt idx="73">
                  <c:v>45</c:v>
                </c:pt>
                <c:pt idx="74">
                  <c:v>48</c:v>
                </c:pt>
                <c:pt idx="75">
                  <c:v>111</c:v>
                </c:pt>
                <c:pt idx="76">
                  <c:v>159</c:v>
                </c:pt>
                <c:pt idx="77">
                  <c:v>123</c:v>
                </c:pt>
                <c:pt idx="78">
                  <c:v>151</c:v>
                </c:pt>
                <c:pt idx="79">
                  <c:v>4</c:v>
                </c:pt>
                <c:pt idx="80">
                  <c:v>84</c:v>
                </c:pt>
                <c:pt idx="81">
                  <c:v>22</c:v>
                </c:pt>
                <c:pt idx="82">
                  <c:v>157</c:v>
                </c:pt>
                <c:pt idx="83">
                  <c:v>71</c:v>
                </c:pt>
                <c:pt idx="84">
                  <c:v>3</c:v>
                </c:pt>
                <c:pt idx="85">
                  <c:v>62</c:v>
                </c:pt>
                <c:pt idx="86">
                  <c:v>79</c:v>
                </c:pt>
                <c:pt idx="87">
                  <c:v>82</c:v>
                </c:pt>
                <c:pt idx="88">
                  <c:v>114</c:v>
                </c:pt>
                <c:pt idx="89">
                  <c:v>121</c:v>
                </c:pt>
                <c:pt idx="90">
                  <c:v>158</c:v>
                </c:pt>
                <c:pt idx="91">
                  <c:v>138</c:v>
                </c:pt>
                <c:pt idx="92">
                  <c:v>160</c:v>
                </c:pt>
                <c:pt idx="93">
                  <c:v>103</c:v>
                </c:pt>
                <c:pt idx="94">
                  <c:v>104</c:v>
                </c:pt>
                <c:pt idx="95">
                  <c:v>116</c:v>
                </c:pt>
                <c:pt idx="96">
                  <c:v>154</c:v>
                </c:pt>
                <c:pt idx="97">
                  <c:v>38</c:v>
                </c:pt>
                <c:pt idx="98">
                  <c:v>35</c:v>
                </c:pt>
                <c:pt idx="99">
                  <c:v>75</c:v>
                </c:pt>
                <c:pt idx="100">
                  <c:v>130</c:v>
                </c:pt>
                <c:pt idx="101">
                  <c:v>27</c:v>
                </c:pt>
                <c:pt idx="102">
                  <c:v>70</c:v>
                </c:pt>
                <c:pt idx="103">
                  <c:v>81</c:v>
                </c:pt>
                <c:pt idx="104">
                  <c:v>29</c:v>
                </c:pt>
                <c:pt idx="105">
                  <c:v>137</c:v>
                </c:pt>
                <c:pt idx="106">
                  <c:v>165</c:v>
                </c:pt>
                <c:pt idx="107">
                  <c:v>9</c:v>
                </c:pt>
                <c:pt idx="108">
                  <c:v>53</c:v>
                </c:pt>
                <c:pt idx="109">
                  <c:v>88</c:v>
                </c:pt>
                <c:pt idx="110">
                  <c:v>5</c:v>
                </c:pt>
                <c:pt idx="111">
                  <c:v>20</c:v>
                </c:pt>
                <c:pt idx="112">
                  <c:v>59</c:v>
                </c:pt>
                <c:pt idx="113">
                  <c:v>72</c:v>
                </c:pt>
                <c:pt idx="114">
                  <c:v>87</c:v>
                </c:pt>
                <c:pt idx="115">
                  <c:v>162</c:v>
                </c:pt>
                <c:pt idx="116">
                  <c:v>73</c:v>
                </c:pt>
                <c:pt idx="117">
                  <c:v>1</c:v>
                </c:pt>
                <c:pt idx="118">
                  <c:v>131</c:v>
                </c:pt>
                <c:pt idx="119">
                  <c:v>41</c:v>
                </c:pt>
                <c:pt idx="120">
                  <c:v>110</c:v>
                </c:pt>
                <c:pt idx="121">
                  <c:v>117</c:v>
                </c:pt>
                <c:pt idx="122">
                  <c:v>122</c:v>
                </c:pt>
                <c:pt idx="123">
                  <c:v>146</c:v>
                </c:pt>
                <c:pt idx="124">
                  <c:v>153</c:v>
                </c:pt>
                <c:pt idx="125">
                  <c:v>98</c:v>
                </c:pt>
                <c:pt idx="126">
                  <c:v>46</c:v>
                </c:pt>
                <c:pt idx="127">
                  <c:v>64</c:v>
                </c:pt>
                <c:pt idx="128">
                  <c:v>118</c:v>
                </c:pt>
                <c:pt idx="129">
                  <c:v>163</c:v>
                </c:pt>
                <c:pt idx="130">
                  <c:v>31</c:v>
                </c:pt>
                <c:pt idx="131">
                  <c:v>92</c:v>
                </c:pt>
                <c:pt idx="132">
                  <c:v>100</c:v>
                </c:pt>
                <c:pt idx="133">
                  <c:v>28</c:v>
                </c:pt>
                <c:pt idx="134">
                  <c:v>115</c:v>
                </c:pt>
                <c:pt idx="135">
                  <c:v>61</c:v>
                </c:pt>
                <c:pt idx="136">
                  <c:v>94</c:v>
                </c:pt>
                <c:pt idx="137">
                  <c:v>141</c:v>
                </c:pt>
                <c:pt idx="138">
                  <c:v>18</c:v>
                </c:pt>
                <c:pt idx="139">
                  <c:v>105</c:v>
                </c:pt>
                <c:pt idx="140">
                  <c:v>139</c:v>
                </c:pt>
                <c:pt idx="141">
                  <c:v>152</c:v>
                </c:pt>
                <c:pt idx="142">
                  <c:v>76</c:v>
                </c:pt>
                <c:pt idx="143">
                  <c:v>83</c:v>
                </c:pt>
                <c:pt idx="144">
                  <c:v>86</c:v>
                </c:pt>
                <c:pt idx="145">
                  <c:v>44</c:v>
                </c:pt>
                <c:pt idx="146">
                  <c:v>74</c:v>
                </c:pt>
                <c:pt idx="147">
                  <c:v>90</c:v>
                </c:pt>
                <c:pt idx="148">
                  <c:v>47</c:v>
                </c:pt>
                <c:pt idx="149">
                  <c:v>77</c:v>
                </c:pt>
                <c:pt idx="150">
                  <c:v>10</c:v>
                </c:pt>
                <c:pt idx="151">
                  <c:v>11</c:v>
                </c:pt>
                <c:pt idx="152">
                  <c:v>126</c:v>
                </c:pt>
                <c:pt idx="153">
                  <c:v>12</c:v>
                </c:pt>
                <c:pt idx="154">
                  <c:v>6</c:v>
                </c:pt>
                <c:pt idx="155">
                  <c:v>7</c:v>
                </c:pt>
                <c:pt idx="156">
                  <c:v>2</c:v>
                </c:pt>
                <c:pt idx="157">
                  <c:v>106</c:v>
                </c:pt>
                <c:pt idx="158">
                  <c:v>30</c:v>
                </c:pt>
                <c:pt idx="159">
                  <c:v>133</c:v>
                </c:pt>
                <c:pt idx="160">
                  <c:v>134</c:v>
                </c:pt>
                <c:pt idx="161">
                  <c:v>148</c:v>
                </c:pt>
                <c:pt idx="162">
                  <c:v>91</c:v>
                </c:pt>
                <c:pt idx="163">
                  <c:v>99</c:v>
                </c:pt>
                <c:pt idx="164">
                  <c:v>26</c:v>
                </c:pt>
                <c:pt idx="165">
                  <c:v>119</c:v>
                </c:pt>
                <c:pt idx="166">
                  <c:v>147</c:v>
                </c:pt>
              </c:strCache>
            </c:strRef>
          </c:cat>
          <c:val>
            <c:numRef>
              <c:f>'Discharge Planning'!$F$2:$F$170</c:f>
              <c:numCache>
                <c:formatCode>0.0%</c:formatCode>
                <c:ptCount val="169"/>
                <c:pt idx="0">
                  <c:v>0</c:v>
                </c:pt>
                <c:pt idx="1">
                  <c:v>1.3000000000000001E-2</c:v>
                </c:pt>
                <c:pt idx="2">
                  <c:v>1.3000000000000001E-2</c:v>
                </c:pt>
                <c:pt idx="3">
                  <c:v>4.8000000000000001E-2</c:v>
                </c:pt>
                <c:pt idx="4">
                  <c:v>6.3E-2</c:v>
                </c:pt>
                <c:pt idx="5">
                  <c:v>7.4999999999999997E-2</c:v>
                </c:pt>
                <c:pt idx="6">
                  <c:v>6.7000000000000004E-2</c:v>
                </c:pt>
                <c:pt idx="7">
                  <c:v>0.05</c:v>
                </c:pt>
                <c:pt idx="8">
                  <c:v>0.114</c:v>
                </c:pt>
                <c:pt idx="9">
                  <c:v>0.1</c:v>
                </c:pt>
                <c:pt idx="10">
                  <c:v>0.125</c:v>
                </c:pt>
                <c:pt idx="11">
                  <c:v>0.17499999999999999</c:v>
                </c:pt>
                <c:pt idx="12">
                  <c:v>0.05</c:v>
                </c:pt>
                <c:pt idx="13">
                  <c:v>0.14499999999999999</c:v>
                </c:pt>
                <c:pt idx="14">
                  <c:v>7.2999999999999995E-2</c:v>
                </c:pt>
                <c:pt idx="15">
                  <c:v>0.25</c:v>
                </c:pt>
                <c:pt idx="16">
                  <c:v>0.19400000000000001</c:v>
                </c:pt>
                <c:pt idx="17">
                  <c:v>0.28000000000000003</c:v>
                </c:pt>
                <c:pt idx="18">
                  <c:v>0.32799999999999996</c:v>
                </c:pt>
                <c:pt idx="19">
                  <c:v>0.14800000000000002</c:v>
                </c:pt>
                <c:pt idx="20">
                  <c:v>0.313</c:v>
                </c:pt>
                <c:pt idx="21">
                  <c:v>0.309</c:v>
                </c:pt>
                <c:pt idx="22">
                  <c:v>0.35</c:v>
                </c:pt>
                <c:pt idx="23">
                  <c:v>0.2</c:v>
                </c:pt>
                <c:pt idx="24">
                  <c:v>0.3</c:v>
                </c:pt>
                <c:pt idx="25">
                  <c:v>0.35100000000000003</c:v>
                </c:pt>
                <c:pt idx="26">
                  <c:v>0.33799999999999997</c:v>
                </c:pt>
                <c:pt idx="27">
                  <c:v>0.375</c:v>
                </c:pt>
                <c:pt idx="28">
                  <c:v>0.37799999999999995</c:v>
                </c:pt>
                <c:pt idx="29">
                  <c:v>0.33299999999999996</c:v>
                </c:pt>
                <c:pt idx="30">
                  <c:v>0.42</c:v>
                </c:pt>
                <c:pt idx="31">
                  <c:v>0.377</c:v>
                </c:pt>
                <c:pt idx="32">
                  <c:v>0.35399999999999998</c:v>
                </c:pt>
                <c:pt idx="33">
                  <c:v>0.40799999999999997</c:v>
                </c:pt>
                <c:pt idx="34">
                  <c:v>0.41299999999999998</c:v>
                </c:pt>
                <c:pt idx="35">
                  <c:v>0.35</c:v>
                </c:pt>
                <c:pt idx="36">
                  <c:v>0.40600000000000003</c:v>
                </c:pt>
                <c:pt idx="37">
                  <c:v>0.40299999999999997</c:v>
                </c:pt>
                <c:pt idx="38">
                  <c:v>0.48799999999999999</c:v>
                </c:pt>
                <c:pt idx="39">
                  <c:v>0.31900000000000001</c:v>
                </c:pt>
                <c:pt idx="40">
                  <c:v>0.37</c:v>
                </c:pt>
                <c:pt idx="41">
                  <c:v>0.33799999999999997</c:v>
                </c:pt>
                <c:pt idx="42">
                  <c:v>0.37799999999999995</c:v>
                </c:pt>
                <c:pt idx="43">
                  <c:v>0.39700000000000002</c:v>
                </c:pt>
                <c:pt idx="44">
                  <c:v>0.44400000000000001</c:v>
                </c:pt>
                <c:pt idx="45">
                  <c:v>0.44299999999999995</c:v>
                </c:pt>
                <c:pt idx="46">
                  <c:v>0.38799999999999996</c:v>
                </c:pt>
                <c:pt idx="47">
                  <c:v>0.40700000000000003</c:v>
                </c:pt>
                <c:pt idx="48">
                  <c:v>0.41700000000000004</c:v>
                </c:pt>
                <c:pt idx="49">
                  <c:v>0.51100000000000001</c:v>
                </c:pt>
                <c:pt idx="50">
                  <c:v>0.52500000000000002</c:v>
                </c:pt>
                <c:pt idx="51">
                  <c:v>0.48799999999999999</c:v>
                </c:pt>
                <c:pt idx="52">
                  <c:v>0.33799999999999997</c:v>
                </c:pt>
                <c:pt idx="53">
                  <c:v>0.45</c:v>
                </c:pt>
                <c:pt idx="54">
                  <c:v>0.38100000000000001</c:v>
                </c:pt>
                <c:pt idx="55">
                  <c:v>0.55000000000000004</c:v>
                </c:pt>
                <c:pt idx="56">
                  <c:v>0.41299999999999998</c:v>
                </c:pt>
                <c:pt idx="57">
                  <c:v>0.379</c:v>
                </c:pt>
                <c:pt idx="58">
                  <c:v>0.56299999999999994</c:v>
                </c:pt>
                <c:pt idx="59">
                  <c:v>0.53799999999999992</c:v>
                </c:pt>
                <c:pt idx="60">
                  <c:v>0.49299999999999999</c:v>
                </c:pt>
                <c:pt idx="61">
                  <c:v>0.43799999999999994</c:v>
                </c:pt>
                <c:pt idx="62">
                  <c:v>0.46800000000000003</c:v>
                </c:pt>
                <c:pt idx="63">
                  <c:v>0.47700000000000004</c:v>
                </c:pt>
                <c:pt idx="64">
                  <c:v>0.50600000000000001</c:v>
                </c:pt>
                <c:pt idx="65">
                  <c:v>0.47399999999999998</c:v>
                </c:pt>
                <c:pt idx="66">
                  <c:v>0.51100000000000001</c:v>
                </c:pt>
                <c:pt idx="67">
                  <c:v>0.625</c:v>
                </c:pt>
                <c:pt idx="68">
                  <c:v>0.53299999999999992</c:v>
                </c:pt>
                <c:pt idx="69">
                  <c:v>0.47899999999999998</c:v>
                </c:pt>
                <c:pt idx="70">
                  <c:v>0.49399999999999999</c:v>
                </c:pt>
                <c:pt idx="71">
                  <c:v>0.5</c:v>
                </c:pt>
                <c:pt idx="72">
                  <c:v>0.43200000000000005</c:v>
                </c:pt>
                <c:pt idx="73">
                  <c:v>0.3</c:v>
                </c:pt>
                <c:pt idx="74">
                  <c:v>0.6</c:v>
                </c:pt>
                <c:pt idx="75">
                  <c:v>0.625</c:v>
                </c:pt>
                <c:pt idx="76">
                  <c:v>0.43799999999999994</c:v>
                </c:pt>
                <c:pt idx="77">
                  <c:v>0.47</c:v>
                </c:pt>
                <c:pt idx="78">
                  <c:v>0.52700000000000002</c:v>
                </c:pt>
                <c:pt idx="79">
                  <c:v>0.47399999999999998</c:v>
                </c:pt>
                <c:pt idx="80">
                  <c:v>0.56299999999999994</c:v>
                </c:pt>
                <c:pt idx="81">
                  <c:v>0.47499999999999998</c:v>
                </c:pt>
                <c:pt idx="82">
                  <c:v>0.625</c:v>
                </c:pt>
                <c:pt idx="83">
                  <c:v>0.45299999999999996</c:v>
                </c:pt>
                <c:pt idx="84">
                  <c:v>0.56299999999999994</c:v>
                </c:pt>
                <c:pt idx="85">
                  <c:v>0.5</c:v>
                </c:pt>
                <c:pt idx="86">
                  <c:v>0.61299999999999999</c:v>
                </c:pt>
                <c:pt idx="87">
                  <c:v>0.66299999999999992</c:v>
                </c:pt>
                <c:pt idx="88">
                  <c:v>0.66299999999999992</c:v>
                </c:pt>
                <c:pt idx="89">
                  <c:v>0.625</c:v>
                </c:pt>
                <c:pt idx="90">
                  <c:v>0.61299999999999999</c:v>
                </c:pt>
                <c:pt idx="91">
                  <c:v>0.47</c:v>
                </c:pt>
                <c:pt idx="92">
                  <c:v>0.56299999999999994</c:v>
                </c:pt>
                <c:pt idx="93">
                  <c:v>0.38500000000000001</c:v>
                </c:pt>
                <c:pt idx="94">
                  <c:v>0.56100000000000005</c:v>
                </c:pt>
                <c:pt idx="95">
                  <c:v>0.53799999999999992</c:v>
                </c:pt>
                <c:pt idx="96">
                  <c:v>0.57499999999999996</c:v>
                </c:pt>
                <c:pt idx="97">
                  <c:v>0.71400000000000008</c:v>
                </c:pt>
                <c:pt idx="98">
                  <c:v>0.39500000000000002</c:v>
                </c:pt>
                <c:pt idx="99">
                  <c:v>0.55700000000000005</c:v>
                </c:pt>
                <c:pt idx="100">
                  <c:v>0.63200000000000001</c:v>
                </c:pt>
                <c:pt idx="101">
                  <c:v>0.7</c:v>
                </c:pt>
                <c:pt idx="102">
                  <c:v>0.67500000000000004</c:v>
                </c:pt>
                <c:pt idx="103">
                  <c:v>0.54500000000000004</c:v>
                </c:pt>
                <c:pt idx="104">
                  <c:v>0.65</c:v>
                </c:pt>
                <c:pt idx="105">
                  <c:v>0.5</c:v>
                </c:pt>
                <c:pt idx="106">
                  <c:v>0.65</c:v>
                </c:pt>
                <c:pt idx="107">
                  <c:v>0.71400000000000008</c:v>
                </c:pt>
                <c:pt idx="108">
                  <c:v>0.5</c:v>
                </c:pt>
                <c:pt idx="109">
                  <c:v>0.6</c:v>
                </c:pt>
                <c:pt idx="110">
                  <c:v>0.66700000000000004</c:v>
                </c:pt>
                <c:pt idx="111">
                  <c:v>0.71299999999999997</c:v>
                </c:pt>
                <c:pt idx="112">
                  <c:v>0.57999999999999996</c:v>
                </c:pt>
                <c:pt idx="113">
                  <c:v>0.2</c:v>
                </c:pt>
                <c:pt idx="114">
                  <c:v>0.45</c:v>
                </c:pt>
                <c:pt idx="115">
                  <c:v>0.46299999999999997</c:v>
                </c:pt>
                <c:pt idx="116">
                  <c:v>0.52500000000000002</c:v>
                </c:pt>
                <c:pt idx="117">
                  <c:v>0.625</c:v>
                </c:pt>
                <c:pt idx="118">
                  <c:v>0.67099999999999993</c:v>
                </c:pt>
                <c:pt idx="119">
                  <c:v>0.47399999999999998</c:v>
                </c:pt>
                <c:pt idx="120">
                  <c:v>0.125</c:v>
                </c:pt>
                <c:pt idx="121">
                  <c:v>0.7</c:v>
                </c:pt>
                <c:pt idx="122">
                  <c:v>0.75</c:v>
                </c:pt>
                <c:pt idx="123">
                  <c:v>0.4</c:v>
                </c:pt>
                <c:pt idx="124">
                  <c:v>0.45</c:v>
                </c:pt>
                <c:pt idx="125">
                  <c:v>0.73499999999999999</c:v>
                </c:pt>
                <c:pt idx="126">
                  <c:v>0.66700000000000004</c:v>
                </c:pt>
                <c:pt idx="127">
                  <c:v>0.70400000000000007</c:v>
                </c:pt>
                <c:pt idx="128">
                  <c:v>0.66299999999999992</c:v>
                </c:pt>
                <c:pt idx="129">
                  <c:v>0.47499999999999998</c:v>
                </c:pt>
                <c:pt idx="130">
                  <c:v>0.67400000000000004</c:v>
                </c:pt>
                <c:pt idx="131">
                  <c:v>0.59699999999999998</c:v>
                </c:pt>
                <c:pt idx="132">
                  <c:v>0.59099999999999997</c:v>
                </c:pt>
                <c:pt idx="133">
                  <c:v>0.32700000000000001</c:v>
                </c:pt>
                <c:pt idx="134">
                  <c:v>0.45</c:v>
                </c:pt>
                <c:pt idx="135">
                  <c:v>0.42599999999999999</c:v>
                </c:pt>
                <c:pt idx="136">
                  <c:v>0.316</c:v>
                </c:pt>
                <c:pt idx="137">
                  <c:v>0.8</c:v>
                </c:pt>
                <c:pt idx="138">
                  <c:v>0.67400000000000004</c:v>
                </c:pt>
                <c:pt idx="139">
                  <c:v>0.44400000000000001</c:v>
                </c:pt>
                <c:pt idx="140">
                  <c:v>0.72400000000000009</c:v>
                </c:pt>
                <c:pt idx="141">
                  <c:v>0.69200000000000006</c:v>
                </c:pt>
                <c:pt idx="142">
                  <c:v>0.65</c:v>
                </c:pt>
                <c:pt idx="143">
                  <c:v>0.77500000000000002</c:v>
                </c:pt>
                <c:pt idx="144">
                  <c:v>0.73499999999999999</c:v>
                </c:pt>
                <c:pt idx="145">
                  <c:v>0.75900000000000001</c:v>
                </c:pt>
                <c:pt idx="146">
                  <c:v>0.57499999999999996</c:v>
                </c:pt>
                <c:pt idx="147">
                  <c:v>0.54799999999999993</c:v>
                </c:pt>
                <c:pt idx="148">
                  <c:v>0.85</c:v>
                </c:pt>
                <c:pt idx="149">
                  <c:v>0.81400000000000006</c:v>
                </c:pt>
                <c:pt idx="150">
                  <c:v>0.81099999999999994</c:v>
                </c:pt>
                <c:pt idx="151">
                  <c:v>0.24299999999999999</c:v>
                </c:pt>
                <c:pt idx="152">
                  <c:v>0.64</c:v>
                </c:pt>
                <c:pt idx="153">
                  <c:v>0.79</c:v>
                </c:pt>
                <c:pt idx="154">
                  <c:v>0.67599999999999993</c:v>
                </c:pt>
                <c:pt idx="155">
                  <c:v>0.83299999999999996</c:v>
                </c:pt>
                <c:pt idx="156">
                  <c:v>0.72099999999999997</c:v>
                </c:pt>
                <c:pt idx="157">
                  <c:v>0.625</c:v>
                </c:pt>
                <c:pt idx="158">
                  <c:v>0.755</c:v>
                </c:pt>
                <c:pt idx="159">
                  <c:v>0.159</c:v>
                </c:pt>
                <c:pt idx="160">
                  <c:v>0.4</c:v>
                </c:pt>
                <c:pt idx="161">
                  <c:v>2.5000000000000001E-2</c:v>
                </c:pt>
                <c:pt idx="162">
                  <c:v>0.61399999999999999</c:v>
                </c:pt>
                <c:pt idx="163">
                  <c:v>0.72</c:v>
                </c:pt>
                <c:pt idx="164">
                  <c:v>0.6</c:v>
                </c:pt>
                <c:pt idx="165">
                  <c:v>0.67500000000000004</c:v>
                </c:pt>
                <c:pt idx="166">
                  <c:v>0.15</c:v>
                </c:pt>
              </c:numCache>
            </c:numRef>
          </c:val>
          <c:extLst>
            <c:ext xmlns:c16="http://schemas.microsoft.com/office/drawing/2014/chart" uri="{C3380CC4-5D6E-409C-BE32-E72D297353CC}">
              <c16:uniqueId val="{00000001-B50A-4B3B-8E31-02E822E828E1}"/>
            </c:ext>
          </c:extLst>
        </c:ser>
        <c:ser>
          <c:idx val="2"/>
          <c:order val="2"/>
          <c:tx>
            <c:strRef>
              <c:f>'Discharge Planning'!$G$1</c:f>
              <c:strCache>
                <c:ptCount val="1"/>
                <c:pt idx="0">
                  <c:v>No discharge planning</c:v>
                </c:pt>
              </c:strCache>
            </c:strRef>
          </c:tx>
          <c:spPr>
            <a:solidFill>
              <a:schemeClr val="accent3"/>
            </a:solidFill>
            <a:ln>
              <a:noFill/>
            </a:ln>
            <a:effectLst/>
          </c:spPr>
          <c:invertIfNegative val="0"/>
          <c:dPt>
            <c:idx val="62"/>
            <c:invertIfNegative val="0"/>
            <c:bubble3D val="0"/>
            <c:spPr>
              <a:solidFill>
                <a:srgbClr val="D9B3FF"/>
              </a:solidFill>
              <a:ln>
                <a:solidFill>
                  <a:srgbClr val="D9B3FF"/>
                </a:solidFill>
              </a:ln>
              <a:effectLst/>
            </c:spPr>
            <c:extLst>
              <c:ext xmlns:c16="http://schemas.microsoft.com/office/drawing/2014/chart" uri="{C3380CC4-5D6E-409C-BE32-E72D297353CC}">
                <c16:uniqueId val="{00000006-B50A-4B3B-8E31-02E822E828E1}"/>
              </c:ext>
            </c:extLst>
          </c:dPt>
          <c:cat>
            <c:strRef>
              <c:f>'Discharge Planning'!$A$2:$A$168</c:f>
              <c:strCache>
                <c:ptCount val="167"/>
                <c:pt idx="0">
                  <c:v>63</c:v>
                </c:pt>
                <c:pt idx="1">
                  <c:v>17</c:v>
                </c:pt>
                <c:pt idx="2">
                  <c:v>135</c:v>
                </c:pt>
                <c:pt idx="3">
                  <c:v>132</c:v>
                </c:pt>
                <c:pt idx="4">
                  <c:v>96</c:v>
                </c:pt>
                <c:pt idx="5">
                  <c:v>161</c:v>
                </c:pt>
                <c:pt idx="6">
                  <c:v>149</c:v>
                </c:pt>
                <c:pt idx="7">
                  <c:v>57</c:v>
                </c:pt>
                <c:pt idx="8">
                  <c:v>56</c:v>
                </c:pt>
                <c:pt idx="9">
                  <c:v>65</c:v>
                </c:pt>
                <c:pt idx="10">
                  <c:v>97</c:v>
                </c:pt>
                <c:pt idx="11">
                  <c:v>55</c:v>
                </c:pt>
                <c:pt idx="12">
                  <c:v>68</c:v>
                </c:pt>
                <c:pt idx="13">
                  <c:v>51</c:v>
                </c:pt>
                <c:pt idx="14">
                  <c:v>136</c:v>
                </c:pt>
                <c:pt idx="15">
                  <c:v>112</c:v>
                </c:pt>
                <c:pt idx="16">
                  <c:v>128</c:v>
                </c:pt>
                <c:pt idx="17">
                  <c:v>13</c:v>
                </c:pt>
                <c:pt idx="18">
                  <c:v>143</c:v>
                </c:pt>
                <c:pt idx="19">
                  <c:v>50</c:v>
                </c:pt>
                <c:pt idx="20">
                  <c:v>145</c:v>
                </c:pt>
                <c:pt idx="21">
                  <c:v>66</c:v>
                </c:pt>
                <c:pt idx="22">
                  <c:v>23</c:v>
                </c:pt>
                <c:pt idx="23">
                  <c:v>34</c:v>
                </c:pt>
                <c:pt idx="24">
                  <c:v>33</c:v>
                </c:pt>
                <c:pt idx="25">
                  <c:v>60</c:v>
                </c:pt>
                <c:pt idx="26">
                  <c:v>125</c:v>
                </c:pt>
                <c:pt idx="27">
                  <c:v>144</c:v>
                </c:pt>
                <c:pt idx="28">
                  <c:v>24</c:v>
                </c:pt>
                <c:pt idx="29">
                  <c:v>21</c:v>
                </c:pt>
                <c:pt idx="30">
                  <c:v>113</c:v>
                </c:pt>
                <c:pt idx="31">
                  <c:v>49</c:v>
                </c:pt>
                <c:pt idx="32">
                  <c:v>42</c:v>
                </c:pt>
                <c:pt idx="33">
                  <c:v>108</c:v>
                </c:pt>
                <c:pt idx="34">
                  <c:v>58</c:v>
                </c:pt>
                <c:pt idx="35">
                  <c:v>89</c:v>
                </c:pt>
                <c:pt idx="36">
                  <c:v>52</c:v>
                </c:pt>
                <c:pt idx="37">
                  <c:v>19</c:v>
                </c:pt>
                <c:pt idx="38">
                  <c:v>14</c:v>
                </c:pt>
                <c:pt idx="39">
                  <c:v>78</c:v>
                </c:pt>
                <c:pt idx="40">
                  <c:v>124</c:v>
                </c:pt>
                <c:pt idx="41">
                  <c:v>150</c:v>
                </c:pt>
                <c:pt idx="42">
                  <c:v>80</c:v>
                </c:pt>
                <c:pt idx="43">
                  <c:v>127</c:v>
                </c:pt>
                <c:pt idx="44">
                  <c:v>67</c:v>
                </c:pt>
                <c:pt idx="45">
                  <c:v>95</c:v>
                </c:pt>
                <c:pt idx="46">
                  <c:v>109</c:v>
                </c:pt>
                <c:pt idx="47">
                  <c:v>107</c:v>
                </c:pt>
                <c:pt idx="48">
                  <c:v>129</c:v>
                </c:pt>
                <c:pt idx="49">
                  <c:v>85</c:v>
                </c:pt>
                <c:pt idx="50">
                  <c:v>101</c:v>
                </c:pt>
                <c:pt idx="51">
                  <c:v>120</c:v>
                </c:pt>
                <c:pt idx="52">
                  <c:v>164</c:v>
                </c:pt>
                <c:pt idx="53">
                  <c:v>32</c:v>
                </c:pt>
                <c:pt idx="54">
                  <c:v>40</c:v>
                </c:pt>
                <c:pt idx="55">
                  <c:v>54</c:v>
                </c:pt>
                <c:pt idx="56">
                  <c:v>102</c:v>
                </c:pt>
                <c:pt idx="57">
                  <c:v>93</c:v>
                </c:pt>
                <c:pt idx="58">
                  <c:v>16</c:v>
                </c:pt>
                <c:pt idx="59">
                  <c:v>25</c:v>
                </c:pt>
                <c:pt idx="60">
                  <c:v>155</c:v>
                </c:pt>
                <c:pt idx="61">
                  <c:v>156</c:v>
                </c:pt>
                <c:pt idx="62">
                  <c:v>TNS</c:v>
                </c:pt>
                <c:pt idx="63">
                  <c:v>43</c:v>
                </c:pt>
                <c:pt idx="64">
                  <c:v>166</c:v>
                </c:pt>
                <c:pt idx="65">
                  <c:v>36</c:v>
                </c:pt>
                <c:pt idx="66">
                  <c:v>37</c:v>
                </c:pt>
                <c:pt idx="67">
                  <c:v>140</c:v>
                </c:pt>
                <c:pt idx="68">
                  <c:v>39</c:v>
                </c:pt>
                <c:pt idx="69">
                  <c:v>15</c:v>
                </c:pt>
                <c:pt idx="70">
                  <c:v>69</c:v>
                </c:pt>
                <c:pt idx="71">
                  <c:v>142</c:v>
                </c:pt>
                <c:pt idx="72">
                  <c:v>8</c:v>
                </c:pt>
                <c:pt idx="73">
                  <c:v>45</c:v>
                </c:pt>
                <c:pt idx="74">
                  <c:v>48</c:v>
                </c:pt>
                <c:pt idx="75">
                  <c:v>111</c:v>
                </c:pt>
                <c:pt idx="76">
                  <c:v>159</c:v>
                </c:pt>
                <c:pt idx="77">
                  <c:v>123</c:v>
                </c:pt>
                <c:pt idx="78">
                  <c:v>151</c:v>
                </c:pt>
                <c:pt idx="79">
                  <c:v>4</c:v>
                </c:pt>
                <c:pt idx="80">
                  <c:v>84</c:v>
                </c:pt>
                <c:pt idx="81">
                  <c:v>22</c:v>
                </c:pt>
                <c:pt idx="82">
                  <c:v>157</c:v>
                </c:pt>
                <c:pt idx="83">
                  <c:v>71</c:v>
                </c:pt>
                <c:pt idx="84">
                  <c:v>3</c:v>
                </c:pt>
                <c:pt idx="85">
                  <c:v>62</c:v>
                </c:pt>
                <c:pt idx="86">
                  <c:v>79</c:v>
                </c:pt>
                <c:pt idx="87">
                  <c:v>82</c:v>
                </c:pt>
                <c:pt idx="88">
                  <c:v>114</c:v>
                </c:pt>
                <c:pt idx="89">
                  <c:v>121</c:v>
                </c:pt>
                <c:pt idx="90">
                  <c:v>158</c:v>
                </c:pt>
                <c:pt idx="91">
                  <c:v>138</c:v>
                </c:pt>
                <c:pt idx="92">
                  <c:v>160</c:v>
                </c:pt>
                <c:pt idx="93">
                  <c:v>103</c:v>
                </c:pt>
                <c:pt idx="94">
                  <c:v>104</c:v>
                </c:pt>
                <c:pt idx="95">
                  <c:v>116</c:v>
                </c:pt>
                <c:pt idx="96">
                  <c:v>154</c:v>
                </c:pt>
                <c:pt idx="97">
                  <c:v>38</c:v>
                </c:pt>
                <c:pt idx="98">
                  <c:v>35</c:v>
                </c:pt>
                <c:pt idx="99">
                  <c:v>75</c:v>
                </c:pt>
                <c:pt idx="100">
                  <c:v>130</c:v>
                </c:pt>
                <c:pt idx="101">
                  <c:v>27</c:v>
                </c:pt>
                <c:pt idx="102">
                  <c:v>70</c:v>
                </c:pt>
                <c:pt idx="103">
                  <c:v>81</c:v>
                </c:pt>
                <c:pt idx="104">
                  <c:v>29</c:v>
                </c:pt>
                <c:pt idx="105">
                  <c:v>137</c:v>
                </c:pt>
                <c:pt idx="106">
                  <c:v>165</c:v>
                </c:pt>
                <c:pt idx="107">
                  <c:v>9</c:v>
                </c:pt>
                <c:pt idx="108">
                  <c:v>53</c:v>
                </c:pt>
                <c:pt idx="109">
                  <c:v>88</c:v>
                </c:pt>
                <c:pt idx="110">
                  <c:v>5</c:v>
                </c:pt>
                <c:pt idx="111">
                  <c:v>20</c:v>
                </c:pt>
                <c:pt idx="112">
                  <c:v>59</c:v>
                </c:pt>
                <c:pt idx="113">
                  <c:v>72</c:v>
                </c:pt>
                <c:pt idx="114">
                  <c:v>87</c:v>
                </c:pt>
                <c:pt idx="115">
                  <c:v>162</c:v>
                </c:pt>
                <c:pt idx="116">
                  <c:v>73</c:v>
                </c:pt>
                <c:pt idx="117">
                  <c:v>1</c:v>
                </c:pt>
                <c:pt idx="118">
                  <c:v>131</c:v>
                </c:pt>
                <c:pt idx="119">
                  <c:v>41</c:v>
                </c:pt>
                <c:pt idx="120">
                  <c:v>110</c:v>
                </c:pt>
                <c:pt idx="121">
                  <c:v>117</c:v>
                </c:pt>
                <c:pt idx="122">
                  <c:v>122</c:v>
                </c:pt>
                <c:pt idx="123">
                  <c:v>146</c:v>
                </c:pt>
                <c:pt idx="124">
                  <c:v>153</c:v>
                </c:pt>
                <c:pt idx="125">
                  <c:v>98</c:v>
                </c:pt>
                <c:pt idx="126">
                  <c:v>46</c:v>
                </c:pt>
                <c:pt idx="127">
                  <c:v>64</c:v>
                </c:pt>
                <c:pt idx="128">
                  <c:v>118</c:v>
                </c:pt>
                <c:pt idx="129">
                  <c:v>163</c:v>
                </c:pt>
                <c:pt idx="130">
                  <c:v>31</c:v>
                </c:pt>
                <c:pt idx="131">
                  <c:v>92</c:v>
                </c:pt>
                <c:pt idx="132">
                  <c:v>100</c:v>
                </c:pt>
                <c:pt idx="133">
                  <c:v>28</c:v>
                </c:pt>
                <c:pt idx="134">
                  <c:v>115</c:v>
                </c:pt>
                <c:pt idx="135">
                  <c:v>61</c:v>
                </c:pt>
                <c:pt idx="136">
                  <c:v>94</c:v>
                </c:pt>
                <c:pt idx="137">
                  <c:v>141</c:v>
                </c:pt>
                <c:pt idx="138">
                  <c:v>18</c:v>
                </c:pt>
                <c:pt idx="139">
                  <c:v>105</c:v>
                </c:pt>
                <c:pt idx="140">
                  <c:v>139</c:v>
                </c:pt>
                <c:pt idx="141">
                  <c:v>152</c:v>
                </c:pt>
                <c:pt idx="142">
                  <c:v>76</c:v>
                </c:pt>
                <c:pt idx="143">
                  <c:v>83</c:v>
                </c:pt>
                <c:pt idx="144">
                  <c:v>86</c:v>
                </c:pt>
                <c:pt idx="145">
                  <c:v>44</c:v>
                </c:pt>
                <c:pt idx="146">
                  <c:v>74</c:v>
                </c:pt>
                <c:pt idx="147">
                  <c:v>90</c:v>
                </c:pt>
                <c:pt idx="148">
                  <c:v>47</c:v>
                </c:pt>
                <c:pt idx="149">
                  <c:v>77</c:v>
                </c:pt>
                <c:pt idx="150">
                  <c:v>10</c:v>
                </c:pt>
                <c:pt idx="151">
                  <c:v>11</c:v>
                </c:pt>
                <c:pt idx="152">
                  <c:v>126</c:v>
                </c:pt>
                <c:pt idx="153">
                  <c:v>12</c:v>
                </c:pt>
                <c:pt idx="154">
                  <c:v>6</c:v>
                </c:pt>
                <c:pt idx="155">
                  <c:v>7</c:v>
                </c:pt>
                <c:pt idx="156">
                  <c:v>2</c:v>
                </c:pt>
                <c:pt idx="157">
                  <c:v>106</c:v>
                </c:pt>
                <c:pt idx="158">
                  <c:v>30</c:v>
                </c:pt>
                <c:pt idx="159">
                  <c:v>133</c:v>
                </c:pt>
                <c:pt idx="160">
                  <c:v>134</c:v>
                </c:pt>
                <c:pt idx="161">
                  <c:v>148</c:v>
                </c:pt>
                <c:pt idx="162">
                  <c:v>91</c:v>
                </c:pt>
                <c:pt idx="163">
                  <c:v>99</c:v>
                </c:pt>
                <c:pt idx="164">
                  <c:v>26</c:v>
                </c:pt>
                <c:pt idx="165">
                  <c:v>119</c:v>
                </c:pt>
                <c:pt idx="166">
                  <c:v>147</c:v>
                </c:pt>
              </c:strCache>
            </c:strRef>
          </c:cat>
          <c:val>
            <c:numRef>
              <c:f>'Discharge Planning'!$G$2:$G$170</c:f>
              <c:numCache>
                <c:formatCode>0.0%</c:formatCode>
                <c:ptCount val="169"/>
                <c:pt idx="0">
                  <c:v>0</c:v>
                </c:pt>
                <c:pt idx="1">
                  <c:v>0</c:v>
                </c:pt>
                <c:pt idx="2">
                  <c:v>2.5000000000000001E-2</c:v>
                </c:pt>
                <c:pt idx="3">
                  <c:v>2.4E-2</c:v>
                </c:pt>
                <c:pt idx="4">
                  <c:v>1.3000000000000001E-2</c:v>
                </c:pt>
                <c:pt idx="5">
                  <c:v>0</c:v>
                </c:pt>
                <c:pt idx="6">
                  <c:v>1.7000000000000001E-2</c:v>
                </c:pt>
                <c:pt idx="7">
                  <c:v>0.1</c:v>
                </c:pt>
                <c:pt idx="8">
                  <c:v>3.7999999999999999E-2</c:v>
                </c:pt>
                <c:pt idx="9">
                  <c:v>6.3E-2</c:v>
                </c:pt>
                <c:pt idx="10">
                  <c:v>3.7999999999999999E-2</c:v>
                </c:pt>
                <c:pt idx="11">
                  <c:v>2.5000000000000001E-2</c:v>
                </c:pt>
                <c:pt idx="12">
                  <c:v>0.15</c:v>
                </c:pt>
                <c:pt idx="13">
                  <c:v>7.2999999999999995E-2</c:v>
                </c:pt>
                <c:pt idx="14">
                  <c:v>0.14599999999999999</c:v>
                </c:pt>
                <c:pt idx="15">
                  <c:v>2.5000000000000001E-2</c:v>
                </c:pt>
                <c:pt idx="16">
                  <c:v>8.3000000000000004E-2</c:v>
                </c:pt>
                <c:pt idx="17">
                  <c:v>2.4E-2</c:v>
                </c:pt>
                <c:pt idx="18">
                  <c:v>0</c:v>
                </c:pt>
                <c:pt idx="19">
                  <c:v>0.185</c:v>
                </c:pt>
                <c:pt idx="20">
                  <c:v>2.5000000000000001E-2</c:v>
                </c:pt>
                <c:pt idx="21">
                  <c:v>3.7000000000000005E-2</c:v>
                </c:pt>
                <c:pt idx="22">
                  <c:v>2.5000000000000001E-2</c:v>
                </c:pt>
                <c:pt idx="23">
                  <c:v>0.17499999999999999</c:v>
                </c:pt>
                <c:pt idx="24">
                  <c:v>8.8000000000000009E-2</c:v>
                </c:pt>
                <c:pt idx="25">
                  <c:v>5.2999999999999999E-2</c:v>
                </c:pt>
                <c:pt idx="26">
                  <c:v>7.4999999999999997E-2</c:v>
                </c:pt>
                <c:pt idx="27">
                  <c:v>3.7999999999999999E-2</c:v>
                </c:pt>
                <c:pt idx="28">
                  <c:v>4.4000000000000004E-2</c:v>
                </c:pt>
                <c:pt idx="29">
                  <c:v>9.5000000000000001E-2</c:v>
                </c:pt>
                <c:pt idx="30">
                  <c:v>1.2E-2</c:v>
                </c:pt>
                <c:pt idx="31">
                  <c:v>5.7000000000000002E-2</c:v>
                </c:pt>
                <c:pt idx="32">
                  <c:v>8.900000000000001E-2</c:v>
                </c:pt>
                <c:pt idx="33">
                  <c:v>3.9E-2</c:v>
                </c:pt>
                <c:pt idx="34">
                  <c:v>3.7999999999999999E-2</c:v>
                </c:pt>
                <c:pt idx="35">
                  <c:v>0.1</c:v>
                </c:pt>
                <c:pt idx="36">
                  <c:v>4.7E-2</c:v>
                </c:pt>
                <c:pt idx="37">
                  <c:v>7.8E-2</c:v>
                </c:pt>
                <c:pt idx="38">
                  <c:v>0</c:v>
                </c:pt>
                <c:pt idx="39">
                  <c:v>0.17399999999999999</c:v>
                </c:pt>
                <c:pt idx="40">
                  <c:v>0.12300000000000001</c:v>
                </c:pt>
                <c:pt idx="41">
                  <c:v>0.156</c:v>
                </c:pt>
                <c:pt idx="42">
                  <c:v>0.122</c:v>
                </c:pt>
                <c:pt idx="43">
                  <c:v>0.09</c:v>
                </c:pt>
                <c:pt idx="44">
                  <c:v>6.2E-2</c:v>
                </c:pt>
                <c:pt idx="45">
                  <c:v>6.3E-2</c:v>
                </c:pt>
                <c:pt idx="46">
                  <c:v>0.122</c:v>
                </c:pt>
                <c:pt idx="47">
                  <c:v>0.111</c:v>
                </c:pt>
                <c:pt idx="48">
                  <c:v>0.111</c:v>
                </c:pt>
                <c:pt idx="49">
                  <c:v>4.2999999999999997E-2</c:v>
                </c:pt>
                <c:pt idx="50">
                  <c:v>3.3000000000000002E-2</c:v>
                </c:pt>
                <c:pt idx="51">
                  <c:v>7.4999999999999997E-2</c:v>
                </c:pt>
                <c:pt idx="52">
                  <c:v>0.22500000000000001</c:v>
                </c:pt>
                <c:pt idx="53">
                  <c:v>0.11699999999999999</c:v>
                </c:pt>
                <c:pt idx="54">
                  <c:v>0.19</c:v>
                </c:pt>
                <c:pt idx="55">
                  <c:v>2.5000000000000001E-2</c:v>
                </c:pt>
                <c:pt idx="56">
                  <c:v>0.16300000000000001</c:v>
                </c:pt>
                <c:pt idx="57">
                  <c:v>0.20699999999999999</c:v>
                </c:pt>
                <c:pt idx="58">
                  <c:v>2.5000000000000001E-2</c:v>
                </c:pt>
                <c:pt idx="59">
                  <c:v>0.05</c:v>
                </c:pt>
                <c:pt idx="60">
                  <c:v>9.6000000000000002E-2</c:v>
                </c:pt>
                <c:pt idx="61">
                  <c:v>0.156</c:v>
                </c:pt>
                <c:pt idx="62">
                  <c:v>0.14499999999999999</c:v>
                </c:pt>
                <c:pt idx="63">
                  <c:v>0.13800000000000001</c:v>
                </c:pt>
                <c:pt idx="64">
                  <c:v>0.11699999999999999</c:v>
                </c:pt>
                <c:pt idx="65">
                  <c:v>0.154</c:v>
                </c:pt>
                <c:pt idx="66">
                  <c:v>0.13</c:v>
                </c:pt>
                <c:pt idx="67">
                  <c:v>1.8000000000000002E-2</c:v>
                </c:pt>
                <c:pt idx="68">
                  <c:v>0.111</c:v>
                </c:pt>
                <c:pt idx="69">
                  <c:v>0.16699999999999998</c:v>
                </c:pt>
                <c:pt idx="70">
                  <c:v>0.152</c:v>
                </c:pt>
                <c:pt idx="71">
                  <c:v>0.14800000000000002</c:v>
                </c:pt>
                <c:pt idx="72">
                  <c:v>0.21600000000000003</c:v>
                </c:pt>
                <c:pt idx="73">
                  <c:v>0.35</c:v>
                </c:pt>
                <c:pt idx="74">
                  <c:v>0.05</c:v>
                </c:pt>
                <c:pt idx="75">
                  <c:v>2.5000000000000001E-2</c:v>
                </c:pt>
                <c:pt idx="76">
                  <c:v>0.21299999999999999</c:v>
                </c:pt>
                <c:pt idx="77">
                  <c:v>0.182</c:v>
                </c:pt>
                <c:pt idx="78">
                  <c:v>0.127</c:v>
                </c:pt>
                <c:pt idx="79">
                  <c:v>0.184</c:v>
                </c:pt>
                <c:pt idx="80">
                  <c:v>0.1</c:v>
                </c:pt>
                <c:pt idx="81">
                  <c:v>0.2</c:v>
                </c:pt>
                <c:pt idx="82">
                  <c:v>0.05</c:v>
                </c:pt>
                <c:pt idx="83">
                  <c:v>0.22699999999999998</c:v>
                </c:pt>
                <c:pt idx="84">
                  <c:v>0.10400000000000001</c:v>
                </c:pt>
                <c:pt idx="85">
                  <c:v>0.188</c:v>
                </c:pt>
                <c:pt idx="86">
                  <c:v>7.4999999999999997E-2</c:v>
                </c:pt>
                <c:pt idx="87">
                  <c:v>2.5000000000000001E-2</c:v>
                </c:pt>
                <c:pt idx="88">
                  <c:v>2.5000000000000001E-2</c:v>
                </c:pt>
                <c:pt idx="89">
                  <c:v>6.3E-2</c:v>
                </c:pt>
                <c:pt idx="90">
                  <c:v>7.4999999999999997E-2</c:v>
                </c:pt>
                <c:pt idx="91">
                  <c:v>0.23</c:v>
                </c:pt>
                <c:pt idx="92">
                  <c:v>0.14099999999999999</c:v>
                </c:pt>
                <c:pt idx="93">
                  <c:v>0.32100000000000001</c:v>
                </c:pt>
                <c:pt idx="94">
                  <c:v>0.14599999999999999</c:v>
                </c:pt>
                <c:pt idx="95">
                  <c:v>0.17499999999999999</c:v>
                </c:pt>
                <c:pt idx="96">
                  <c:v>0.13800000000000001</c:v>
                </c:pt>
                <c:pt idx="97">
                  <c:v>0</c:v>
                </c:pt>
                <c:pt idx="98">
                  <c:v>0.32100000000000001</c:v>
                </c:pt>
                <c:pt idx="99">
                  <c:v>0.16500000000000001</c:v>
                </c:pt>
                <c:pt idx="100">
                  <c:v>9.1999999999999998E-2</c:v>
                </c:pt>
                <c:pt idx="101">
                  <c:v>2.5000000000000001E-2</c:v>
                </c:pt>
                <c:pt idx="102">
                  <c:v>0.05</c:v>
                </c:pt>
                <c:pt idx="103">
                  <c:v>0.182</c:v>
                </c:pt>
                <c:pt idx="104">
                  <c:v>8.3000000000000004E-2</c:v>
                </c:pt>
                <c:pt idx="105">
                  <c:v>0.23300000000000001</c:v>
                </c:pt>
                <c:pt idx="106">
                  <c:v>8.8000000000000009E-2</c:v>
                </c:pt>
                <c:pt idx="107">
                  <c:v>2.8999999999999998E-2</c:v>
                </c:pt>
                <c:pt idx="108">
                  <c:v>0.24399999999999999</c:v>
                </c:pt>
                <c:pt idx="109">
                  <c:v>0.14699999999999999</c:v>
                </c:pt>
                <c:pt idx="110">
                  <c:v>8.3000000000000004E-2</c:v>
                </c:pt>
                <c:pt idx="111">
                  <c:v>3.7999999999999999E-2</c:v>
                </c:pt>
                <c:pt idx="112">
                  <c:v>0.17</c:v>
                </c:pt>
                <c:pt idx="113">
                  <c:v>0.55000000000000004</c:v>
                </c:pt>
                <c:pt idx="114">
                  <c:v>0.3</c:v>
                </c:pt>
                <c:pt idx="115">
                  <c:v>0.28800000000000003</c:v>
                </c:pt>
                <c:pt idx="116">
                  <c:v>0.23800000000000002</c:v>
                </c:pt>
                <c:pt idx="117">
                  <c:v>0.13900000000000001</c:v>
                </c:pt>
                <c:pt idx="118">
                  <c:v>9.8000000000000004E-2</c:v>
                </c:pt>
                <c:pt idx="119">
                  <c:v>0.29499999999999998</c:v>
                </c:pt>
                <c:pt idx="120">
                  <c:v>0.65</c:v>
                </c:pt>
                <c:pt idx="121">
                  <c:v>7.4999999999999997E-2</c:v>
                </c:pt>
                <c:pt idx="122">
                  <c:v>2.5000000000000001E-2</c:v>
                </c:pt>
                <c:pt idx="123">
                  <c:v>0.375</c:v>
                </c:pt>
                <c:pt idx="124">
                  <c:v>0.32500000000000001</c:v>
                </c:pt>
                <c:pt idx="125">
                  <c:v>4.0999999999999995E-2</c:v>
                </c:pt>
                <c:pt idx="126">
                  <c:v>0.111</c:v>
                </c:pt>
                <c:pt idx="127">
                  <c:v>7.400000000000001E-2</c:v>
                </c:pt>
                <c:pt idx="128">
                  <c:v>0.125</c:v>
                </c:pt>
                <c:pt idx="129">
                  <c:v>0.313</c:v>
                </c:pt>
                <c:pt idx="130">
                  <c:v>0.11599999999999999</c:v>
                </c:pt>
                <c:pt idx="131">
                  <c:v>0.19399999999999998</c:v>
                </c:pt>
                <c:pt idx="132">
                  <c:v>0.20499999999999999</c:v>
                </c:pt>
                <c:pt idx="133">
                  <c:v>0.46899999999999997</c:v>
                </c:pt>
                <c:pt idx="134">
                  <c:v>0.35</c:v>
                </c:pt>
                <c:pt idx="135">
                  <c:v>0.377</c:v>
                </c:pt>
                <c:pt idx="136">
                  <c:v>0.48700000000000004</c:v>
                </c:pt>
                <c:pt idx="137">
                  <c:v>1.3000000000000001E-2</c:v>
                </c:pt>
                <c:pt idx="138">
                  <c:v>0.14000000000000001</c:v>
                </c:pt>
                <c:pt idx="139">
                  <c:v>0.37</c:v>
                </c:pt>
                <c:pt idx="140">
                  <c:v>9.1999999999999998E-2</c:v>
                </c:pt>
                <c:pt idx="141">
                  <c:v>0.128</c:v>
                </c:pt>
                <c:pt idx="142">
                  <c:v>0.17499999999999999</c:v>
                </c:pt>
                <c:pt idx="143">
                  <c:v>0.05</c:v>
                </c:pt>
                <c:pt idx="144">
                  <c:v>9.6000000000000002E-2</c:v>
                </c:pt>
                <c:pt idx="145">
                  <c:v>7.5999999999999998E-2</c:v>
                </c:pt>
                <c:pt idx="146">
                  <c:v>0.26300000000000001</c:v>
                </c:pt>
                <c:pt idx="147">
                  <c:v>0.28999999999999998</c:v>
                </c:pt>
                <c:pt idx="148">
                  <c:v>0</c:v>
                </c:pt>
                <c:pt idx="149">
                  <c:v>4.7E-2</c:v>
                </c:pt>
                <c:pt idx="150">
                  <c:v>5.4000000000000006E-2</c:v>
                </c:pt>
                <c:pt idx="151">
                  <c:v>0.622</c:v>
                </c:pt>
                <c:pt idx="152">
                  <c:v>0.24</c:v>
                </c:pt>
                <c:pt idx="153">
                  <c:v>9.6999999999999989E-2</c:v>
                </c:pt>
                <c:pt idx="154">
                  <c:v>0.21600000000000003</c:v>
                </c:pt>
                <c:pt idx="155">
                  <c:v>6.7000000000000004E-2</c:v>
                </c:pt>
                <c:pt idx="156">
                  <c:v>0.18600000000000003</c:v>
                </c:pt>
                <c:pt idx="157">
                  <c:v>0.28800000000000003</c:v>
                </c:pt>
                <c:pt idx="158">
                  <c:v>0.17</c:v>
                </c:pt>
                <c:pt idx="159">
                  <c:v>0.77300000000000002</c:v>
                </c:pt>
                <c:pt idx="160">
                  <c:v>0.55000000000000004</c:v>
                </c:pt>
                <c:pt idx="161">
                  <c:v>0.92500000000000004</c:v>
                </c:pt>
                <c:pt idx="162">
                  <c:v>0.34100000000000003</c:v>
                </c:pt>
                <c:pt idx="163">
                  <c:v>0.24</c:v>
                </c:pt>
                <c:pt idx="164">
                  <c:v>0.375</c:v>
                </c:pt>
                <c:pt idx="165">
                  <c:v>0.3</c:v>
                </c:pt>
                <c:pt idx="166">
                  <c:v>0.82499999999999996</c:v>
                </c:pt>
              </c:numCache>
            </c:numRef>
          </c:val>
          <c:extLst>
            <c:ext xmlns:c16="http://schemas.microsoft.com/office/drawing/2014/chart" uri="{C3380CC4-5D6E-409C-BE32-E72D297353CC}">
              <c16:uniqueId val="{00000002-B50A-4B3B-8E31-02E822E828E1}"/>
            </c:ext>
          </c:extLst>
        </c:ser>
        <c:dLbls>
          <c:showLegendKey val="0"/>
          <c:showVal val="0"/>
          <c:showCatName val="0"/>
          <c:showSerName val="0"/>
          <c:showPercent val="0"/>
          <c:showBubbleSize val="0"/>
        </c:dLbls>
        <c:gapWidth val="150"/>
        <c:overlap val="100"/>
        <c:axId val="774889632"/>
        <c:axId val="774885672"/>
      </c:barChart>
      <c:catAx>
        <c:axId val="77488963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774885672"/>
        <c:crosses val="autoZero"/>
        <c:auto val="1"/>
        <c:lblAlgn val="ctr"/>
        <c:lblOffset val="100"/>
        <c:noMultiLvlLbl val="0"/>
      </c:catAx>
      <c:valAx>
        <c:axId val="774885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774889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ontserrat" panose="00000500000000000000" pitchFamily="2"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US"/>
              <a:t>Median length of stay by hospital (n=163)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barChart>
        <c:barDir val="col"/>
        <c:grouping val="clustered"/>
        <c:varyColors val="0"/>
        <c:ser>
          <c:idx val="0"/>
          <c:order val="0"/>
          <c:tx>
            <c:strRef>
              <c:f>'Length of Stay'!$G$1</c:f>
              <c:strCache>
                <c:ptCount val="1"/>
                <c:pt idx="0">
                  <c:v>Median</c:v>
                </c:pt>
              </c:strCache>
            </c:strRef>
          </c:tx>
          <c:spPr>
            <a:solidFill>
              <a:schemeClr val="accent1"/>
            </a:solidFill>
            <a:ln>
              <a:noFill/>
            </a:ln>
            <a:effectLst/>
          </c:spPr>
          <c:invertIfNegative val="0"/>
          <c:dPt>
            <c:idx val="71"/>
            <c:invertIfNegative val="0"/>
            <c:bubble3D val="0"/>
            <c:spPr>
              <a:solidFill>
                <a:srgbClr val="7030A0"/>
              </a:solidFill>
              <a:ln>
                <a:solidFill>
                  <a:srgbClr val="7030A0"/>
                </a:solidFill>
              </a:ln>
              <a:effectLst/>
            </c:spPr>
            <c:extLst>
              <c:ext xmlns:c16="http://schemas.microsoft.com/office/drawing/2014/chart" uri="{C3380CC4-5D6E-409C-BE32-E72D297353CC}">
                <c16:uniqueId val="{00000001-3F2D-4DA3-ABAF-B9711EC4BBF8}"/>
              </c:ext>
            </c:extLst>
          </c:dPt>
          <c:cat>
            <c:strRef>
              <c:f>'Length of Stay'!$A$2:$A$166</c:f>
              <c:strCache>
                <c:ptCount val="165"/>
                <c:pt idx="0">
                  <c:v>137</c:v>
                </c:pt>
                <c:pt idx="1">
                  <c:v>125</c:v>
                </c:pt>
                <c:pt idx="2">
                  <c:v>136</c:v>
                </c:pt>
                <c:pt idx="3">
                  <c:v>151</c:v>
                </c:pt>
                <c:pt idx="4">
                  <c:v>40</c:v>
                </c:pt>
                <c:pt idx="5">
                  <c:v>41</c:v>
                </c:pt>
                <c:pt idx="6">
                  <c:v>80</c:v>
                </c:pt>
                <c:pt idx="7">
                  <c:v>19</c:v>
                </c:pt>
                <c:pt idx="8">
                  <c:v>20</c:v>
                </c:pt>
                <c:pt idx="9">
                  <c:v>28</c:v>
                </c:pt>
                <c:pt idx="10">
                  <c:v>91</c:v>
                </c:pt>
                <c:pt idx="11">
                  <c:v>156</c:v>
                </c:pt>
                <c:pt idx="12">
                  <c:v>32</c:v>
                </c:pt>
                <c:pt idx="13">
                  <c:v>50</c:v>
                </c:pt>
                <c:pt idx="14">
                  <c:v>51</c:v>
                </c:pt>
                <c:pt idx="15">
                  <c:v>53</c:v>
                </c:pt>
                <c:pt idx="16">
                  <c:v>59</c:v>
                </c:pt>
                <c:pt idx="17">
                  <c:v>66</c:v>
                </c:pt>
                <c:pt idx="18">
                  <c:v>87</c:v>
                </c:pt>
                <c:pt idx="19">
                  <c:v>94</c:v>
                </c:pt>
                <c:pt idx="20">
                  <c:v>109</c:v>
                </c:pt>
                <c:pt idx="21">
                  <c:v>110</c:v>
                </c:pt>
                <c:pt idx="22">
                  <c:v>112</c:v>
                </c:pt>
                <c:pt idx="23">
                  <c:v>122</c:v>
                </c:pt>
                <c:pt idx="24">
                  <c:v>123</c:v>
                </c:pt>
                <c:pt idx="25">
                  <c:v>131</c:v>
                </c:pt>
                <c:pt idx="26">
                  <c:v>150</c:v>
                </c:pt>
                <c:pt idx="27">
                  <c:v>47</c:v>
                </c:pt>
                <c:pt idx="28">
                  <c:v>62</c:v>
                </c:pt>
                <c:pt idx="29">
                  <c:v>73</c:v>
                </c:pt>
                <c:pt idx="30">
                  <c:v>81</c:v>
                </c:pt>
                <c:pt idx="31">
                  <c:v>127</c:v>
                </c:pt>
                <c:pt idx="32">
                  <c:v>135</c:v>
                </c:pt>
                <c:pt idx="33">
                  <c:v>143</c:v>
                </c:pt>
                <c:pt idx="34">
                  <c:v>18</c:v>
                </c:pt>
                <c:pt idx="35">
                  <c:v>26</c:v>
                </c:pt>
                <c:pt idx="36">
                  <c:v>36</c:v>
                </c:pt>
                <c:pt idx="37">
                  <c:v>43</c:v>
                </c:pt>
                <c:pt idx="38">
                  <c:v>46</c:v>
                </c:pt>
                <c:pt idx="39">
                  <c:v>68</c:v>
                </c:pt>
                <c:pt idx="40">
                  <c:v>76</c:v>
                </c:pt>
                <c:pt idx="41">
                  <c:v>93</c:v>
                </c:pt>
                <c:pt idx="42">
                  <c:v>103</c:v>
                </c:pt>
                <c:pt idx="43">
                  <c:v>105</c:v>
                </c:pt>
                <c:pt idx="44">
                  <c:v>154</c:v>
                </c:pt>
                <c:pt idx="45">
                  <c:v>155</c:v>
                </c:pt>
                <c:pt idx="46">
                  <c:v>166</c:v>
                </c:pt>
                <c:pt idx="47">
                  <c:v>4</c:v>
                </c:pt>
                <c:pt idx="48">
                  <c:v>22</c:v>
                </c:pt>
                <c:pt idx="49">
                  <c:v>27</c:v>
                </c:pt>
                <c:pt idx="50">
                  <c:v>30</c:v>
                </c:pt>
                <c:pt idx="51">
                  <c:v>33</c:v>
                </c:pt>
                <c:pt idx="52">
                  <c:v>35</c:v>
                </c:pt>
                <c:pt idx="53">
                  <c:v>49</c:v>
                </c:pt>
                <c:pt idx="54">
                  <c:v>58</c:v>
                </c:pt>
                <c:pt idx="55">
                  <c:v>60</c:v>
                </c:pt>
                <c:pt idx="56">
                  <c:v>64</c:v>
                </c:pt>
                <c:pt idx="57">
                  <c:v>69</c:v>
                </c:pt>
                <c:pt idx="58">
                  <c:v>71</c:v>
                </c:pt>
                <c:pt idx="59">
                  <c:v>84</c:v>
                </c:pt>
                <c:pt idx="60">
                  <c:v>90</c:v>
                </c:pt>
                <c:pt idx="61">
                  <c:v>97</c:v>
                </c:pt>
                <c:pt idx="62">
                  <c:v>120</c:v>
                </c:pt>
                <c:pt idx="63">
                  <c:v>132</c:v>
                </c:pt>
                <c:pt idx="64">
                  <c:v>145</c:v>
                </c:pt>
                <c:pt idx="65">
                  <c:v>146</c:v>
                </c:pt>
                <c:pt idx="66">
                  <c:v>158</c:v>
                </c:pt>
                <c:pt idx="67">
                  <c:v>165</c:v>
                </c:pt>
                <c:pt idx="68">
                  <c:v>65</c:v>
                </c:pt>
                <c:pt idx="69">
                  <c:v>101</c:v>
                </c:pt>
                <c:pt idx="70">
                  <c:v>116</c:v>
                </c:pt>
                <c:pt idx="71">
                  <c:v>TNS</c:v>
                </c:pt>
                <c:pt idx="72">
                  <c:v>23</c:v>
                </c:pt>
                <c:pt idx="73">
                  <c:v>29</c:v>
                </c:pt>
                <c:pt idx="74">
                  <c:v>44</c:v>
                </c:pt>
                <c:pt idx="75">
                  <c:v>45</c:v>
                </c:pt>
                <c:pt idx="76">
                  <c:v>55</c:v>
                </c:pt>
                <c:pt idx="77">
                  <c:v>61</c:v>
                </c:pt>
                <c:pt idx="78">
                  <c:v>100</c:v>
                </c:pt>
                <c:pt idx="79">
                  <c:v>102</c:v>
                </c:pt>
                <c:pt idx="80">
                  <c:v>104</c:v>
                </c:pt>
                <c:pt idx="81">
                  <c:v>113</c:v>
                </c:pt>
                <c:pt idx="82">
                  <c:v>114</c:v>
                </c:pt>
                <c:pt idx="83">
                  <c:v>115</c:v>
                </c:pt>
                <c:pt idx="84">
                  <c:v>118</c:v>
                </c:pt>
                <c:pt idx="85">
                  <c:v>124</c:v>
                </c:pt>
                <c:pt idx="86">
                  <c:v>141</c:v>
                </c:pt>
                <c:pt idx="87">
                  <c:v>163</c:v>
                </c:pt>
                <c:pt idx="88">
                  <c:v>21</c:v>
                </c:pt>
                <c:pt idx="89">
                  <c:v>82</c:v>
                </c:pt>
                <c:pt idx="90">
                  <c:v>107</c:v>
                </c:pt>
                <c:pt idx="91">
                  <c:v>139</c:v>
                </c:pt>
                <c:pt idx="92">
                  <c:v>144</c:v>
                </c:pt>
                <c:pt idx="93">
                  <c:v>160</c:v>
                </c:pt>
                <c:pt idx="94">
                  <c:v>1</c:v>
                </c:pt>
                <c:pt idx="95">
                  <c:v>10</c:v>
                </c:pt>
                <c:pt idx="96">
                  <c:v>24</c:v>
                </c:pt>
                <c:pt idx="97">
                  <c:v>34</c:v>
                </c:pt>
                <c:pt idx="98">
                  <c:v>56</c:v>
                </c:pt>
                <c:pt idx="99">
                  <c:v>67</c:v>
                </c:pt>
                <c:pt idx="100">
                  <c:v>72</c:v>
                </c:pt>
                <c:pt idx="101">
                  <c:v>77</c:v>
                </c:pt>
                <c:pt idx="102">
                  <c:v>106</c:v>
                </c:pt>
                <c:pt idx="103">
                  <c:v>108</c:v>
                </c:pt>
                <c:pt idx="104">
                  <c:v>111</c:v>
                </c:pt>
                <c:pt idx="105">
                  <c:v>130</c:v>
                </c:pt>
                <c:pt idx="106">
                  <c:v>142</c:v>
                </c:pt>
                <c:pt idx="107">
                  <c:v>157</c:v>
                </c:pt>
                <c:pt idx="108">
                  <c:v>162</c:v>
                </c:pt>
                <c:pt idx="109">
                  <c:v>14</c:v>
                </c:pt>
                <c:pt idx="110">
                  <c:v>16</c:v>
                </c:pt>
                <c:pt idx="111">
                  <c:v>37</c:v>
                </c:pt>
                <c:pt idx="112">
                  <c:v>57</c:v>
                </c:pt>
                <c:pt idx="113">
                  <c:v>70</c:v>
                </c:pt>
                <c:pt idx="114">
                  <c:v>86</c:v>
                </c:pt>
                <c:pt idx="115">
                  <c:v>121</c:v>
                </c:pt>
                <c:pt idx="116">
                  <c:v>126</c:v>
                </c:pt>
                <c:pt idx="117">
                  <c:v>147</c:v>
                </c:pt>
                <c:pt idx="118">
                  <c:v>96</c:v>
                </c:pt>
                <c:pt idx="119">
                  <c:v>148</c:v>
                </c:pt>
                <c:pt idx="120">
                  <c:v>11</c:v>
                </c:pt>
                <c:pt idx="121">
                  <c:v>17</c:v>
                </c:pt>
                <c:pt idx="122">
                  <c:v>54</c:v>
                </c:pt>
                <c:pt idx="123">
                  <c:v>74</c:v>
                </c:pt>
                <c:pt idx="124">
                  <c:v>79</c:v>
                </c:pt>
                <c:pt idx="125">
                  <c:v>88</c:v>
                </c:pt>
                <c:pt idx="126">
                  <c:v>138</c:v>
                </c:pt>
                <c:pt idx="127">
                  <c:v>140</c:v>
                </c:pt>
                <c:pt idx="128">
                  <c:v>2</c:v>
                </c:pt>
                <c:pt idx="129">
                  <c:v>31</c:v>
                </c:pt>
                <c:pt idx="130">
                  <c:v>39</c:v>
                </c:pt>
                <c:pt idx="131">
                  <c:v>85</c:v>
                </c:pt>
                <c:pt idx="132">
                  <c:v>92</c:v>
                </c:pt>
                <c:pt idx="133">
                  <c:v>95</c:v>
                </c:pt>
                <c:pt idx="134">
                  <c:v>134</c:v>
                </c:pt>
                <c:pt idx="135">
                  <c:v>159</c:v>
                </c:pt>
                <c:pt idx="136">
                  <c:v>48</c:v>
                </c:pt>
                <c:pt idx="137">
                  <c:v>129</c:v>
                </c:pt>
                <c:pt idx="138">
                  <c:v>38</c:v>
                </c:pt>
                <c:pt idx="139">
                  <c:v>164</c:v>
                </c:pt>
                <c:pt idx="140">
                  <c:v>7</c:v>
                </c:pt>
                <c:pt idx="141">
                  <c:v>161</c:v>
                </c:pt>
                <c:pt idx="142">
                  <c:v>15</c:v>
                </c:pt>
                <c:pt idx="143">
                  <c:v>42</c:v>
                </c:pt>
                <c:pt idx="144">
                  <c:v>52</c:v>
                </c:pt>
                <c:pt idx="145">
                  <c:v>98</c:v>
                </c:pt>
                <c:pt idx="146">
                  <c:v>12</c:v>
                </c:pt>
                <c:pt idx="147">
                  <c:v>13</c:v>
                </c:pt>
                <c:pt idx="148">
                  <c:v>149</c:v>
                </c:pt>
                <c:pt idx="149">
                  <c:v>3</c:v>
                </c:pt>
                <c:pt idx="150">
                  <c:v>25</c:v>
                </c:pt>
                <c:pt idx="151">
                  <c:v>63</c:v>
                </c:pt>
                <c:pt idx="152">
                  <c:v>89</c:v>
                </c:pt>
                <c:pt idx="153">
                  <c:v>133</c:v>
                </c:pt>
                <c:pt idx="154">
                  <c:v>8</c:v>
                </c:pt>
                <c:pt idx="155">
                  <c:v>78</c:v>
                </c:pt>
                <c:pt idx="156">
                  <c:v>83</c:v>
                </c:pt>
                <c:pt idx="157">
                  <c:v>152</c:v>
                </c:pt>
                <c:pt idx="158">
                  <c:v>99</c:v>
                </c:pt>
                <c:pt idx="159">
                  <c:v>153</c:v>
                </c:pt>
                <c:pt idx="160">
                  <c:v>9</c:v>
                </c:pt>
                <c:pt idx="161">
                  <c:v>75</c:v>
                </c:pt>
                <c:pt idx="162">
                  <c:v>117</c:v>
                </c:pt>
                <c:pt idx="163">
                  <c:v>5</c:v>
                </c:pt>
                <c:pt idx="164">
                  <c:v>6</c:v>
                </c:pt>
              </c:strCache>
            </c:strRef>
          </c:cat>
          <c:val>
            <c:numRef>
              <c:f>'Length of Stay'!$G$2:$G$166</c:f>
              <c:numCache>
                <c:formatCode>General</c:formatCode>
                <c:ptCount val="165"/>
                <c:pt idx="0">
                  <c:v>3.5</c:v>
                </c:pt>
                <c:pt idx="1">
                  <c:v>4</c:v>
                </c:pt>
                <c:pt idx="2">
                  <c:v>4</c:v>
                </c:pt>
                <c:pt idx="3">
                  <c:v>4</c:v>
                </c:pt>
                <c:pt idx="4">
                  <c:v>5</c:v>
                </c:pt>
                <c:pt idx="5">
                  <c:v>5</c:v>
                </c:pt>
                <c:pt idx="6">
                  <c:v>5.5</c:v>
                </c:pt>
                <c:pt idx="7">
                  <c:v>6</c:v>
                </c:pt>
                <c:pt idx="8">
                  <c:v>6</c:v>
                </c:pt>
                <c:pt idx="9">
                  <c:v>6</c:v>
                </c:pt>
                <c:pt idx="10">
                  <c:v>6</c:v>
                </c:pt>
                <c:pt idx="11">
                  <c:v>6</c:v>
                </c:pt>
                <c:pt idx="12">
                  <c:v>7</c:v>
                </c:pt>
                <c:pt idx="13">
                  <c:v>7</c:v>
                </c:pt>
                <c:pt idx="14">
                  <c:v>7</c:v>
                </c:pt>
                <c:pt idx="15">
                  <c:v>7</c:v>
                </c:pt>
                <c:pt idx="16">
                  <c:v>7</c:v>
                </c:pt>
                <c:pt idx="17">
                  <c:v>7</c:v>
                </c:pt>
                <c:pt idx="18">
                  <c:v>7</c:v>
                </c:pt>
                <c:pt idx="19">
                  <c:v>7</c:v>
                </c:pt>
                <c:pt idx="20">
                  <c:v>7</c:v>
                </c:pt>
                <c:pt idx="21">
                  <c:v>7</c:v>
                </c:pt>
                <c:pt idx="22">
                  <c:v>7</c:v>
                </c:pt>
                <c:pt idx="23">
                  <c:v>7</c:v>
                </c:pt>
                <c:pt idx="24">
                  <c:v>7</c:v>
                </c:pt>
                <c:pt idx="25">
                  <c:v>7</c:v>
                </c:pt>
                <c:pt idx="26">
                  <c:v>7</c:v>
                </c:pt>
                <c:pt idx="27">
                  <c:v>7.5</c:v>
                </c:pt>
                <c:pt idx="28">
                  <c:v>7.5</c:v>
                </c:pt>
                <c:pt idx="29">
                  <c:v>7.5</c:v>
                </c:pt>
                <c:pt idx="30">
                  <c:v>7.5</c:v>
                </c:pt>
                <c:pt idx="31">
                  <c:v>7.5</c:v>
                </c:pt>
                <c:pt idx="32">
                  <c:v>7.5</c:v>
                </c:pt>
                <c:pt idx="33">
                  <c:v>7.5</c:v>
                </c:pt>
                <c:pt idx="34">
                  <c:v>8</c:v>
                </c:pt>
                <c:pt idx="35">
                  <c:v>8</c:v>
                </c:pt>
                <c:pt idx="36">
                  <c:v>8</c:v>
                </c:pt>
                <c:pt idx="37">
                  <c:v>8</c:v>
                </c:pt>
                <c:pt idx="38">
                  <c:v>8</c:v>
                </c:pt>
                <c:pt idx="39">
                  <c:v>8</c:v>
                </c:pt>
                <c:pt idx="40">
                  <c:v>8</c:v>
                </c:pt>
                <c:pt idx="41">
                  <c:v>8</c:v>
                </c:pt>
                <c:pt idx="42">
                  <c:v>8</c:v>
                </c:pt>
                <c:pt idx="43">
                  <c:v>8</c:v>
                </c:pt>
                <c:pt idx="44">
                  <c:v>8</c:v>
                </c:pt>
                <c:pt idx="45">
                  <c:v>8</c:v>
                </c:pt>
                <c:pt idx="46">
                  <c:v>8</c:v>
                </c:pt>
                <c:pt idx="47">
                  <c:v>9</c:v>
                </c:pt>
                <c:pt idx="48">
                  <c:v>9</c:v>
                </c:pt>
                <c:pt idx="49">
                  <c:v>9</c:v>
                </c:pt>
                <c:pt idx="50">
                  <c:v>9</c:v>
                </c:pt>
                <c:pt idx="51">
                  <c:v>9</c:v>
                </c:pt>
                <c:pt idx="52">
                  <c:v>9</c:v>
                </c:pt>
                <c:pt idx="53">
                  <c:v>9</c:v>
                </c:pt>
                <c:pt idx="54">
                  <c:v>9</c:v>
                </c:pt>
                <c:pt idx="55">
                  <c:v>9</c:v>
                </c:pt>
                <c:pt idx="56">
                  <c:v>9</c:v>
                </c:pt>
                <c:pt idx="57">
                  <c:v>9</c:v>
                </c:pt>
                <c:pt idx="58">
                  <c:v>9</c:v>
                </c:pt>
                <c:pt idx="59">
                  <c:v>9</c:v>
                </c:pt>
                <c:pt idx="60">
                  <c:v>9</c:v>
                </c:pt>
                <c:pt idx="61">
                  <c:v>9</c:v>
                </c:pt>
                <c:pt idx="62">
                  <c:v>9</c:v>
                </c:pt>
                <c:pt idx="63">
                  <c:v>9</c:v>
                </c:pt>
                <c:pt idx="64">
                  <c:v>9</c:v>
                </c:pt>
                <c:pt idx="65">
                  <c:v>9</c:v>
                </c:pt>
                <c:pt idx="66">
                  <c:v>9</c:v>
                </c:pt>
                <c:pt idx="67">
                  <c:v>9</c:v>
                </c:pt>
                <c:pt idx="68">
                  <c:v>9.5</c:v>
                </c:pt>
                <c:pt idx="69">
                  <c:v>9.5</c:v>
                </c:pt>
                <c:pt idx="70">
                  <c:v>9.5</c:v>
                </c:pt>
                <c:pt idx="71">
                  <c:v>10</c:v>
                </c:pt>
                <c:pt idx="72">
                  <c:v>10</c:v>
                </c:pt>
                <c:pt idx="73">
                  <c:v>10</c:v>
                </c:pt>
                <c:pt idx="74">
                  <c:v>10</c:v>
                </c:pt>
                <c:pt idx="75">
                  <c:v>10</c:v>
                </c:pt>
                <c:pt idx="76">
                  <c:v>10</c:v>
                </c:pt>
                <c:pt idx="77">
                  <c:v>10</c:v>
                </c:pt>
                <c:pt idx="78">
                  <c:v>10</c:v>
                </c:pt>
                <c:pt idx="79">
                  <c:v>10</c:v>
                </c:pt>
                <c:pt idx="80">
                  <c:v>10</c:v>
                </c:pt>
                <c:pt idx="81">
                  <c:v>10</c:v>
                </c:pt>
                <c:pt idx="82">
                  <c:v>10</c:v>
                </c:pt>
                <c:pt idx="83">
                  <c:v>10</c:v>
                </c:pt>
                <c:pt idx="84">
                  <c:v>10</c:v>
                </c:pt>
                <c:pt idx="85">
                  <c:v>10</c:v>
                </c:pt>
                <c:pt idx="86">
                  <c:v>10</c:v>
                </c:pt>
                <c:pt idx="87">
                  <c:v>10</c:v>
                </c:pt>
                <c:pt idx="88">
                  <c:v>10.5</c:v>
                </c:pt>
                <c:pt idx="89">
                  <c:v>10.5</c:v>
                </c:pt>
                <c:pt idx="90">
                  <c:v>10.5</c:v>
                </c:pt>
                <c:pt idx="91">
                  <c:v>10.5</c:v>
                </c:pt>
                <c:pt idx="92">
                  <c:v>10.5</c:v>
                </c:pt>
                <c:pt idx="93">
                  <c:v>10.5</c:v>
                </c:pt>
                <c:pt idx="94">
                  <c:v>11</c:v>
                </c:pt>
                <c:pt idx="95">
                  <c:v>11</c:v>
                </c:pt>
                <c:pt idx="96">
                  <c:v>11</c:v>
                </c:pt>
                <c:pt idx="97">
                  <c:v>11</c:v>
                </c:pt>
                <c:pt idx="98">
                  <c:v>11</c:v>
                </c:pt>
                <c:pt idx="99">
                  <c:v>11</c:v>
                </c:pt>
                <c:pt idx="100">
                  <c:v>11</c:v>
                </c:pt>
                <c:pt idx="101">
                  <c:v>11</c:v>
                </c:pt>
                <c:pt idx="102">
                  <c:v>11</c:v>
                </c:pt>
                <c:pt idx="103">
                  <c:v>11</c:v>
                </c:pt>
                <c:pt idx="104">
                  <c:v>11</c:v>
                </c:pt>
                <c:pt idx="105">
                  <c:v>11</c:v>
                </c:pt>
                <c:pt idx="106">
                  <c:v>11</c:v>
                </c:pt>
                <c:pt idx="107">
                  <c:v>11</c:v>
                </c:pt>
                <c:pt idx="108">
                  <c:v>11</c:v>
                </c:pt>
                <c:pt idx="109">
                  <c:v>12</c:v>
                </c:pt>
                <c:pt idx="110">
                  <c:v>12</c:v>
                </c:pt>
                <c:pt idx="111">
                  <c:v>12</c:v>
                </c:pt>
                <c:pt idx="112">
                  <c:v>12</c:v>
                </c:pt>
                <c:pt idx="113">
                  <c:v>12</c:v>
                </c:pt>
                <c:pt idx="114">
                  <c:v>12</c:v>
                </c:pt>
                <c:pt idx="115">
                  <c:v>12</c:v>
                </c:pt>
                <c:pt idx="116">
                  <c:v>12</c:v>
                </c:pt>
                <c:pt idx="117">
                  <c:v>12</c:v>
                </c:pt>
                <c:pt idx="118">
                  <c:v>12.5</c:v>
                </c:pt>
                <c:pt idx="119">
                  <c:v>12.5</c:v>
                </c:pt>
                <c:pt idx="120">
                  <c:v>13</c:v>
                </c:pt>
                <c:pt idx="121">
                  <c:v>13</c:v>
                </c:pt>
                <c:pt idx="122">
                  <c:v>13</c:v>
                </c:pt>
                <c:pt idx="123">
                  <c:v>13</c:v>
                </c:pt>
                <c:pt idx="124">
                  <c:v>13</c:v>
                </c:pt>
                <c:pt idx="125">
                  <c:v>13</c:v>
                </c:pt>
                <c:pt idx="126">
                  <c:v>13</c:v>
                </c:pt>
                <c:pt idx="127">
                  <c:v>13</c:v>
                </c:pt>
                <c:pt idx="128">
                  <c:v>13.5</c:v>
                </c:pt>
                <c:pt idx="129">
                  <c:v>13.5</c:v>
                </c:pt>
                <c:pt idx="130">
                  <c:v>14</c:v>
                </c:pt>
                <c:pt idx="131">
                  <c:v>14</c:v>
                </c:pt>
                <c:pt idx="132">
                  <c:v>14</c:v>
                </c:pt>
                <c:pt idx="133">
                  <c:v>14</c:v>
                </c:pt>
                <c:pt idx="134">
                  <c:v>14</c:v>
                </c:pt>
                <c:pt idx="135">
                  <c:v>14</c:v>
                </c:pt>
                <c:pt idx="136">
                  <c:v>14.5</c:v>
                </c:pt>
                <c:pt idx="137">
                  <c:v>14.5</c:v>
                </c:pt>
                <c:pt idx="138">
                  <c:v>15</c:v>
                </c:pt>
                <c:pt idx="139">
                  <c:v>15</c:v>
                </c:pt>
                <c:pt idx="140">
                  <c:v>15.5</c:v>
                </c:pt>
                <c:pt idx="141">
                  <c:v>15.5</c:v>
                </c:pt>
                <c:pt idx="142">
                  <c:v>16</c:v>
                </c:pt>
                <c:pt idx="143">
                  <c:v>16</c:v>
                </c:pt>
                <c:pt idx="144">
                  <c:v>16</c:v>
                </c:pt>
                <c:pt idx="145">
                  <c:v>16</c:v>
                </c:pt>
                <c:pt idx="146">
                  <c:v>17</c:v>
                </c:pt>
                <c:pt idx="147">
                  <c:v>17</c:v>
                </c:pt>
                <c:pt idx="148">
                  <c:v>17</c:v>
                </c:pt>
                <c:pt idx="149">
                  <c:v>17.5</c:v>
                </c:pt>
                <c:pt idx="150">
                  <c:v>17.5</c:v>
                </c:pt>
                <c:pt idx="151">
                  <c:v>17.5</c:v>
                </c:pt>
                <c:pt idx="152">
                  <c:v>18</c:v>
                </c:pt>
                <c:pt idx="153">
                  <c:v>18</c:v>
                </c:pt>
                <c:pt idx="154">
                  <c:v>19</c:v>
                </c:pt>
                <c:pt idx="155">
                  <c:v>19</c:v>
                </c:pt>
                <c:pt idx="156">
                  <c:v>20</c:v>
                </c:pt>
                <c:pt idx="157">
                  <c:v>20</c:v>
                </c:pt>
                <c:pt idx="158">
                  <c:v>21.5</c:v>
                </c:pt>
                <c:pt idx="159">
                  <c:v>22</c:v>
                </c:pt>
                <c:pt idx="160">
                  <c:v>23</c:v>
                </c:pt>
                <c:pt idx="161">
                  <c:v>25</c:v>
                </c:pt>
                <c:pt idx="162">
                  <c:v>25.5</c:v>
                </c:pt>
                <c:pt idx="163">
                  <c:v>31.5</c:v>
                </c:pt>
                <c:pt idx="164">
                  <c:v>48</c:v>
                </c:pt>
              </c:numCache>
            </c:numRef>
          </c:val>
          <c:extLst>
            <c:ext xmlns:c16="http://schemas.microsoft.com/office/drawing/2014/chart" uri="{C3380CC4-5D6E-409C-BE32-E72D297353CC}">
              <c16:uniqueId val="{00000000-9F1C-4AD6-8859-CDFAE058E4F9}"/>
            </c:ext>
          </c:extLst>
        </c:ser>
        <c:dLbls>
          <c:showLegendKey val="0"/>
          <c:showVal val="0"/>
          <c:showCatName val="0"/>
          <c:showSerName val="0"/>
          <c:showPercent val="0"/>
          <c:showBubbleSize val="0"/>
        </c:dLbls>
        <c:gapWidth val="219"/>
        <c:overlap val="-27"/>
        <c:axId val="448916264"/>
        <c:axId val="448919144"/>
      </c:barChart>
      <c:catAx>
        <c:axId val="44891626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448919144"/>
        <c:crosses val="autoZero"/>
        <c:auto val="1"/>
        <c:lblAlgn val="ctr"/>
        <c:lblOffset val="100"/>
        <c:noMultiLvlLbl val="0"/>
      </c:catAx>
      <c:valAx>
        <c:axId val="448919144"/>
        <c:scaling>
          <c:orientation val="minMax"/>
          <c:max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GB"/>
                  <a:t>Median days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4489162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ontserrat" panose="00000500000000000000" pitchFamily="2"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GB"/>
              <a:t>Carer rating per hospital (n=83)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barChart>
        <c:barDir val="col"/>
        <c:grouping val="clustered"/>
        <c:varyColors val="0"/>
        <c:ser>
          <c:idx val="0"/>
          <c:order val="0"/>
          <c:tx>
            <c:strRef>
              <c:f>'Local Carer Rating'!$E$1</c:f>
              <c:strCache>
                <c:ptCount val="1"/>
                <c:pt idx="0">
                  <c:v>Round 5 Overall Care Rating</c:v>
                </c:pt>
              </c:strCache>
            </c:strRef>
          </c:tx>
          <c:spPr>
            <a:solidFill>
              <a:schemeClr val="accent1"/>
            </a:solidFill>
            <a:ln>
              <a:noFill/>
            </a:ln>
            <a:effectLst/>
          </c:spPr>
          <c:invertIfNegative val="0"/>
          <c:cat>
            <c:numRef>
              <c:f>'Local Carer Rating'!$A$2:$A$84</c:f>
              <c:numCache>
                <c:formatCode>General</c:formatCode>
                <c:ptCount val="83"/>
                <c:pt idx="0">
                  <c:v>26</c:v>
                </c:pt>
                <c:pt idx="1">
                  <c:v>160</c:v>
                </c:pt>
                <c:pt idx="2">
                  <c:v>176</c:v>
                </c:pt>
                <c:pt idx="3">
                  <c:v>159</c:v>
                </c:pt>
                <c:pt idx="4">
                  <c:v>156</c:v>
                </c:pt>
                <c:pt idx="5">
                  <c:v>19</c:v>
                </c:pt>
                <c:pt idx="6">
                  <c:v>143</c:v>
                </c:pt>
                <c:pt idx="7">
                  <c:v>88</c:v>
                </c:pt>
                <c:pt idx="8">
                  <c:v>131</c:v>
                </c:pt>
                <c:pt idx="9">
                  <c:v>27</c:v>
                </c:pt>
                <c:pt idx="10">
                  <c:v>119</c:v>
                </c:pt>
                <c:pt idx="11">
                  <c:v>103</c:v>
                </c:pt>
                <c:pt idx="12">
                  <c:v>35</c:v>
                </c:pt>
                <c:pt idx="13">
                  <c:v>155</c:v>
                </c:pt>
                <c:pt idx="14">
                  <c:v>138</c:v>
                </c:pt>
                <c:pt idx="15">
                  <c:v>52</c:v>
                </c:pt>
                <c:pt idx="16">
                  <c:v>102</c:v>
                </c:pt>
                <c:pt idx="17">
                  <c:v>81</c:v>
                </c:pt>
                <c:pt idx="18">
                  <c:v>7</c:v>
                </c:pt>
                <c:pt idx="19">
                  <c:v>31</c:v>
                </c:pt>
                <c:pt idx="20">
                  <c:v>84</c:v>
                </c:pt>
                <c:pt idx="21">
                  <c:v>87</c:v>
                </c:pt>
                <c:pt idx="22">
                  <c:v>145</c:v>
                </c:pt>
                <c:pt idx="23">
                  <c:v>147</c:v>
                </c:pt>
                <c:pt idx="24">
                  <c:v>45</c:v>
                </c:pt>
                <c:pt idx="25">
                  <c:v>47</c:v>
                </c:pt>
                <c:pt idx="26">
                  <c:v>82</c:v>
                </c:pt>
                <c:pt idx="27">
                  <c:v>171</c:v>
                </c:pt>
                <c:pt idx="28">
                  <c:v>116</c:v>
                </c:pt>
                <c:pt idx="29">
                  <c:v>149</c:v>
                </c:pt>
                <c:pt idx="30">
                  <c:v>162</c:v>
                </c:pt>
                <c:pt idx="31">
                  <c:v>48</c:v>
                </c:pt>
                <c:pt idx="32">
                  <c:v>80</c:v>
                </c:pt>
                <c:pt idx="33">
                  <c:v>98</c:v>
                </c:pt>
                <c:pt idx="34">
                  <c:v>104</c:v>
                </c:pt>
                <c:pt idx="35">
                  <c:v>2</c:v>
                </c:pt>
                <c:pt idx="36">
                  <c:v>25</c:v>
                </c:pt>
                <c:pt idx="37">
                  <c:v>132</c:v>
                </c:pt>
                <c:pt idx="38">
                  <c:v>148</c:v>
                </c:pt>
                <c:pt idx="39">
                  <c:v>163</c:v>
                </c:pt>
                <c:pt idx="40">
                  <c:v>37</c:v>
                </c:pt>
                <c:pt idx="41">
                  <c:v>120</c:v>
                </c:pt>
                <c:pt idx="42">
                  <c:v>39</c:v>
                </c:pt>
                <c:pt idx="43">
                  <c:v>75</c:v>
                </c:pt>
                <c:pt idx="44">
                  <c:v>170</c:v>
                </c:pt>
                <c:pt idx="45">
                  <c:v>109</c:v>
                </c:pt>
                <c:pt idx="46">
                  <c:v>8</c:v>
                </c:pt>
                <c:pt idx="47">
                  <c:v>51</c:v>
                </c:pt>
                <c:pt idx="48">
                  <c:v>71</c:v>
                </c:pt>
                <c:pt idx="49">
                  <c:v>3</c:v>
                </c:pt>
                <c:pt idx="50">
                  <c:v>23</c:v>
                </c:pt>
                <c:pt idx="51">
                  <c:v>64</c:v>
                </c:pt>
                <c:pt idx="52">
                  <c:v>68</c:v>
                </c:pt>
                <c:pt idx="53">
                  <c:v>142</c:v>
                </c:pt>
                <c:pt idx="54">
                  <c:v>16</c:v>
                </c:pt>
                <c:pt idx="55">
                  <c:v>78</c:v>
                </c:pt>
                <c:pt idx="56">
                  <c:v>94</c:v>
                </c:pt>
                <c:pt idx="57">
                  <c:v>42</c:v>
                </c:pt>
                <c:pt idx="58">
                  <c:v>34</c:v>
                </c:pt>
                <c:pt idx="59">
                  <c:v>50</c:v>
                </c:pt>
                <c:pt idx="60">
                  <c:v>83</c:v>
                </c:pt>
                <c:pt idx="61">
                  <c:v>130</c:v>
                </c:pt>
                <c:pt idx="62">
                  <c:v>154</c:v>
                </c:pt>
                <c:pt idx="63">
                  <c:v>157</c:v>
                </c:pt>
                <c:pt idx="64">
                  <c:v>99</c:v>
                </c:pt>
                <c:pt idx="65">
                  <c:v>24</c:v>
                </c:pt>
                <c:pt idx="66">
                  <c:v>97</c:v>
                </c:pt>
                <c:pt idx="67">
                  <c:v>110</c:v>
                </c:pt>
                <c:pt idx="68">
                  <c:v>6</c:v>
                </c:pt>
                <c:pt idx="69">
                  <c:v>28</c:v>
                </c:pt>
                <c:pt idx="70">
                  <c:v>124</c:v>
                </c:pt>
                <c:pt idx="71">
                  <c:v>144</c:v>
                </c:pt>
                <c:pt idx="72">
                  <c:v>161</c:v>
                </c:pt>
                <c:pt idx="73">
                  <c:v>117</c:v>
                </c:pt>
                <c:pt idx="74">
                  <c:v>60</c:v>
                </c:pt>
                <c:pt idx="75">
                  <c:v>63</c:v>
                </c:pt>
                <c:pt idx="76">
                  <c:v>92</c:v>
                </c:pt>
                <c:pt idx="77">
                  <c:v>36</c:v>
                </c:pt>
                <c:pt idx="78">
                  <c:v>129</c:v>
                </c:pt>
                <c:pt idx="79">
                  <c:v>114</c:v>
                </c:pt>
                <c:pt idx="80">
                  <c:v>113</c:v>
                </c:pt>
                <c:pt idx="81">
                  <c:v>73</c:v>
                </c:pt>
                <c:pt idx="82">
                  <c:v>168</c:v>
                </c:pt>
              </c:numCache>
            </c:numRef>
          </c:cat>
          <c:val>
            <c:numRef>
              <c:f>'Local Carer Rating'!$E$2:$E$84</c:f>
              <c:numCache>
                <c:formatCode>0%</c:formatCode>
                <c:ptCount val="83"/>
                <c:pt idx="0">
                  <c:v>0.4</c:v>
                </c:pt>
                <c:pt idx="1">
                  <c:v>0.4</c:v>
                </c:pt>
                <c:pt idx="2">
                  <c:v>0.41</c:v>
                </c:pt>
                <c:pt idx="3">
                  <c:v>0.41</c:v>
                </c:pt>
                <c:pt idx="4">
                  <c:v>0.42</c:v>
                </c:pt>
                <c:pt idx="5">
                  <c:v>0.46</c:v>
                </c:pt>
                <c:pt idx="6">
                  <c:v>0.46</c:v>
                </c:pt>
                <c:pt idx="7">
                  <c:v>0.47</c:v>
                </c:pt>
                <c:pt idx="8">
                  <c:v>0.47</c:v>
                </c:pt>
                <c:pt idx="9">
                  <c:v>0.48</c:v>
                </c:pt>
                <c:pt idx="10">
                  <c:v>0.49</c:v>
                </c:pt>
                <c:pt idx="11">
                  <c:v>0.5</c:v>
                </c:pt>
                <c:pt idx="12">
                  <c:v>0.52</c:v>
                </c:pt>
                <c:pt idx="13">
                  <c:v>0.54</c:v>
                </c:pt>
                <c:pt idx="14">
                  <c:v>0.55000000000000004</c:v>
                </c:pt>
                <c:pt idx="15">
                  <c:v>0.56000000000000005</c:v>
                </c:pt>
                <c:pt idx="16">
                  <c:v>0.56000000000000005</c:v>
                </c:pt>
                <c:pt idx="17">
                  <c:v>0.56999999999999995</c:v>
                </c:pt>
                <c:pt idx="18">
                  <c:v>0.57999999999999996</c:v>
                </c:pt>
                <c:pt idx="19">
                  <c:v>0.57999999999999996</c:v>
                </c:pt>
                <c:pt idx="20">
                  <c:v>0.57999999999999996</c:v>
                </c:pt>
                <c:pt idx="21">
                  <c:v>0.57999999999999996</c:v>
                </c:pt>
                <c:pt idx="22">
                  <c:v>0.6</c:v>
                </c:pt>
                <c:pt idx="23">
                  <c:v>0.6</c:v>
                </c:pt>
                <c:pt idx="24">
                  <c:v>0.61</c:v>
                </c:pt>
                <c:pt idx="25">
                  <c:v>0.61</c:v>
                </c:pt>
                <c:pt idx="26">
                  <c:v>0.61</c:v>
                </c:pt>
                <c:pt idx="27">
                  <c:v>0.61</c:v>
                </c:pt>
                <c:pt idx="28">
                  <c:v>0.61</c:v>
                </c:pt>
                <c:pt idx="29">
                  <c:v>0.61</c:v>
                </c:pt>
                <c:pt idx="30">
                  <c:v>0.61</c:v>
                </c:pt>
                <c:pt idx="31">
                  <c:v>0.63</c:v>
                </c:pt>
                <c:pt idx="32">
                  <c:v>0.63</c:v>
                </c:pt>
                <c:pt idx="33">
                  <c:v>0.63</c:v>
                </c:pt>
                <c:pt idx="34">
                  <c:v>0.63</c:v>
                </c:pt>
                <c:pt idx="35">
                  <c:v>0.64</c:v>
                </c:pt>
                <c:pt idx="36">
                  <c:v>0.64</c:v>
                </c:pt>
                <c:pt idx="37">
                  <c:v>0.64</c:v>
                </c:pt>
                <c:pt idx="38">
                  <c:v>0.64</c:v>
                </c:pt>
                <c:pt idx="39">
                  <c:v>0.64</c:v>
                </c:pt>
                <c:pt idx="40">
                  <c:v>0.65</c:v>
                </c:pt>
                <c:pt idx="41">
                  <c:v>0.65</c:v>
                </c:pt>
                <c:pt idx="42">
                  <c:v>0.66</c:v>
                </c:pt>
                <c:pt idx="43">
                  <c:v>0.66</c:v>
                </c:pt>
                <c:pt idx="44">
                  <c:v>0.67</c:v>
                </c:pt>
                <c:pt idx="45">
                  <c:v>0.67</c:v>
                </c:pt>
                <c:pt idx="46">
                  <c:v>0.68</c:v>
                </c:pt>
                <c:pt idx="47">
                  <c:v>0.68</c:v>
                </c:pt>
                <c:pt idx="48">
                  <c:v>0.68</c:v>
                </c:pt>
                <c:pt idx="49">
                  <c:v>0.69</c:v>
                </c:pt>
                <c:pt idx="50">
                  <c:v>0.69</c:v>
                </c:pt>
                <c:pt idx="51">
                  <c:v>0.69</c:v>
                </c:pt>
                <c:pt idx="52">
                  <c:v>0.69</c:v>
                </c:pt>
                <c:pt idx="53">
                  <c:v>0.69</c:v>
                </c:pt>
                <c:pt idx="54">
                  <c:v>0.71</c:v>
                </c:pt>
                <c:pt idx="55">
                  <c:v>0.71</c:v>
                </c:pt>
                <c:pt idx="56">
                  <c:v>0.71</c:v>
                </c:pt>
                <c:pt idx="57">
                  <c:v>0.72</c:v>
                </c:pt>
                <c:pt idx="58">
                  <c:v>0.73</c:v>
                </c:pt>
                <c:pt idx="59">
                  <c:v>0.73</c:v>
                </c:pt>
                <c:pt idx="60">
                  <c:v>0.73</c:v>
                </c:pt>
                <c:pt idx="61">
                  <c:v>0.73</c:v>
                </c:pt>
                <c:pt idx="62">
                  <c:v>0.73</c:v>
                </c:pt>
                <c:pt idx="63">
                  <c:v>0.73</c:v>
                </c:pt>
                <c:pt idx="64">
                  <c:v>0.75</c:v>
                </c:pt>
                <c:pt idx="65">
                  <c:v>0.77</c:v>
                </c:pt>
                <c:pt idx="66">
                  <c:v>0.77</c:v>
                </c:pt>
                <c:pt idx="67">
                  <c:v>0.77</c:v>
                </c:pt>
                <c:pt idx="68">
                  <c:v>0.79</c:v>
                </c:pt>
                <c:pt idx="69">
                  <c:v>0.79</c:v>
                </c:pt>
                <c:pt idx="70">
                  <c:v>0.79</c:v>
                </c:pt>
                <c:pt idx="71">
                  <c:v>0.79</c:v>
                </c:pt>
                <c:pt idx="72">
                  <c:v>0.79</c:v>
                </c:pt>
                <c:pt idx="73">
                  <c:v>0.8</c:v>
                </c:pt>
                <c:pt idx="74">
                  <c:v>0.82</c:v>
                </c:pt>
                <c:pt idx="75">
                  <c:v>0.82</c:v>
                </c:pt>
                <c:pt idx="76">
                  <c:v>0.86</c:v>
                </c:pt>
                <c:pt idx="77">
                  <c:v>0.87</c:v>
                </c:pt>
                <c:pt idx="78">
                  <c:v>0.87</c:v>
                </c:pt>
                <c:pt idx="79">
                  <c:v>0.88</c:v>
                </c:pt>
                <c:pt idx="80">
                  <c:v>0.89</c:v>
                </c:pt>
                <c:pt idx="81">
                  <c:v>0.9</c:v>
                </c:pt>
                <c:pt idx="82">
                  <c:v>0.94</c:v>
                </c:pt>
              </c:numCache>
            </c:numRef>
          </c:val>
          <c:extLst>
            <c:ext xmlns:c16="http://schemas.microsoft.com/office/drawing/2014/chart" uri="{C3380CC4-5D6E-409C-BE32-E72D297353CC}">
              <c16:uniqueId val="{00000000-74C6-4DC0-B2D9-FBF5E593ED73}"/>
            </c:ext>
          </c:extLst>
        </c:ser>
        <c:dLbls>
          <c:showLegendKey val="0"/>
          <c:showVal val="0"/>
          <c:showCatName val="0"/>
          <c:showSerName val="0"/>
          <c:showPercent val="0"/>
          <c:showBubbleSize val="0"/>
        </c:dLbls>
        <c:gapWidth val="219"/>
        <c:overlap val="-27"/>
        <c:axId val="639191640"/>
        <c:axId val="639185880"/>
      </c:barChart>
      <c:lineChart>
        <c:grouping val="standard"/>
        <c:varyColors val="0"/>
        <c:ser>
          <c:idx val="1"/>
          <c:order val="1"/>
          <c:tx>
            <c:strRef>
              <c:f>'Local Carer Rating'!$I$1</c:f>
              <c:strCache>
                <c:ptCount val="1"/>
                <c:pt idx="0">
                  <c:v>Round 5 National Average</c:v>
                </c:pt>
              </c:strCache>
            </c:strRef>
          </c:tx>
          <c:spPr>
            <a:ln w="28575" cap="rnd">
              <a:solidFill>
                <a:schemeClr val="accent2"/>
              </a:solidFill>
              <a:round/>
            </a:ln>
            <a:effectLst/>
          </c:spPr>
          <c:marker>
            <c:symbol val="none"/>
          </c:marker>
          <c:cat>
            <c:numRef>
              <c:f>'Local Carer Rating'!$A$2:$A$84</c:f>
              <c:numCache>
                <c:formatCode>General</c:formatCode>
                <c:ptCount val="83"/>
                <c:pt idx="0">
                  <c:v>26</c:v>
                </c:pt>
                <c:pt idx="1">
                  <c:v>160</c:v>
                </c:pt>
                <c:pt idx="2">
                  <c:v>176</c:v>
                </c:pt>
                <c:pt idx="3">
                  <c:v>159</c:v>
                </c:pt>
                <c:pt idx="4">
                  <c:v>156</c:v>
                </c:pt>
                <c:pt idx="5">
                  <c:v>19</c:v>
                </c:pt>
                <c:pt idx="6">
                  <c:v>143</c:v>
                </c:pt>
                <c:pt idx="7">
                  <c:v>88</c:v>
                </c:pt>
                <c:pt idx="8">
                  <c:v>131</c:v>
                </c:pt>
                <c:pt idx="9">
                  <c:v>27</c:v>
                </c:pt>
                <c:pt idx="10">
                  <c:v>119</c:v>
                </c:pt>
                <c:pt idx="11">
                  <c:v>103</c:v>
                </c:pt>
                <c:pt idx="12">
                  <c:v>35</c:v>
                </c:pt>
                <c:pt idx="13">
                  <c:v>155</c:v>
                </c:pt>
                <c:pt idx="14">
                  <c:v>138</c:v>
                </c:pt>
                <c:pt idx="15">
                  <c:v>52</c:v>
                </c:pt>
                <c:pt idx="16">
                  <c:v>102</c:v>
                </c:pt>
                <c:pt idx="17">
                  <c:v>81</c:v>
                </c:pt>
                <c:pt idx="18">
                  <c:v>7</c:v>
                </c:pt>
                <c:pt idx="19">
                  <c:v>31</c:v>
                </c:pt>
                <c:pt idx="20">
                  <c:v>84</c:v>
                </c:pt>
                <c:pt idx="21">
                  <c:v>87</c:v>
                </c:pt>
                <c:pt idx="22">
                  <c:v>145</c:v>
                </c:pt>
                <c:pt idx="23">
                  <c:v>147</c:v>
                </c:pt>
                <c:pt idx="24">
                  <c:v>45</c:v>
                </c:pt>
                <c:pt idx="25">
                  <c:v>47</c:v>
                </c:pt>
                <c:pt idx="26">
                  <c:v>82</c:v>
                </c:pt>
                <c:pt idx="27">
                  <c:v>171</c:v>
                </c:pt>
                <c:pt idx="28">
                  <c:v>116</c:v>
                </c:pt>
                <c:pt idx="29">
                  <c:v>149</c:v>
                </c:pt>
                <c:pt idx="30">
                  <c:v>162</c:v>
                </c:pt>
                <c:pt idx="31">
                  <c:v>48</c:v>
                </c:pt>
                <c:pt idx="32">
                  <c:v>80</c:v>
                </c:pt>
                <c:pt idx="33">
                  <c:v>98</c:v>
                </c:pt>
                <c:pt idx="34">
                  <c:v>104</c:v>
                </c:pt>
                <c:pt idx="35">
                  <c:v>2</c:v>
                </c:pt>
                <c:pt idx="36">
                  <c:v>25</c:v>
                </c:pt>
                <c:pt idx="37">
                  <c:v>132</c:v>
                </c:pt>
                <c:pt idx="38">
                  <c:v>148</c:v>
                </c:pt>
                <c:pt idx="39">
                  <c:v>163</c:v>
                </c:pt>
                <c:pt idx="40">
                  <c:v>37</c:v>
                </c:pt>
                <c:pt idx="41">
                  <c:v>120</c:v>
                </c:pt>
                <c:pt idx="42">
                  <c:v>39</c:v>
                </c:pt>
                <c:pt idx="43">
                  <c:v>75</c:v>
                </c:pt>
                <c:pt idx="44">
                  <c:v>170</c:v>
                </c:pt>
                <c:pt idx="45">
                  <c:v>109</c:v>
                </c:pt>
                <c:pt idx="46">
                  <c:v>8</c:v>
                </c:pt>
                <c:pt idx="47">
                  <c:v>51</c:v>
                </c:pt>
                <c:pt idx="48">
                  <c:v>71</c:v>
                </c:pt>
                <c:pt idx="49">
                  <c:v>3</c:v>
                </c:pt>
                <c:pt idx="50">
                  <c:v>23</c:v>
                </c:pt>
                <c:pt idx="51">
                  <c:v>64</c:v>
                </c:pt>
                <c:pt idx="52">
                  <c:v>68</c:v>
                </c:pt>
                <c:pt idx="53">
                  <c:v>142</c:v>
                </c:pt>
                <c:pt idx="54">
                  <c:v>16</c:v>
                </c:pt>
                <c:pt idx="55">
                  <c:v>78</c:v>
                </c:pt>
                <c:pt idx="56">
                  <c:v>94</c:v>
                </c:pt>
                <c:pt idx="57">
                  <c:v>42</c:v>
                </c:pt>
                <c:pt idx="58">
                  <c:v>34</c:v>
                </c:pt>
                <c:pt idx="59">
                  <c:v>50</c:v>
                </c:pt>
                <c:pt idx="60">
                  <c:v>83</c:v>
                </c:pt>
                <c:pt idx="61">
                  <c:v>130</c:v>
                </c:pt>
                <c:pt idx="62">
                  <c:v>154</c:v>
                </c:pt>
                <c:pt idx="63">
                  <c:v>157</c:v>
                </c:pt>
                <c:pt idx="64">
                  <c:v>99</c:v>
                </c:pt>
                <c:pt idx="65">
                  <c:v>24</c:v>
                </c:pt>
                <c:pt idx="66">
                  <c:v>97</c:v>
                </c:pt>
                <c:pt idx="67">
                  <c:v>110</c:v>
                </c:pt>
                <c:pt idx="68">
                  <c:v>6</c:v>
                </c:pt>
                <c:pt idx="69">
                  <c:v>28</c:v>
                </c:pt>
                <c:pt idx="70">
                  <c:v>124</c:v>
                </c:pt>
                <c:pt idx="71">
                  <c:v>144</c:v>
                </c:pt>
                <c:pt idx="72">
                  <c:v>161</c:v>
                </c:pt>
                <c:pt idx="73">
                  <c:v>117</c:v>
                </c:pt>
                <c:pt idx="74">
                  <c:v>60</c:v>
                </c:pt>
                <c:pt idx="75">
                  <c:v>63</c:v>
                </c:pt>
                <c:pt idx="76">
                  <c:v>92</c:v>
                </c:pt>
                <c:pt idx="77">
                  <c:v>36</c:v>
                </c:pt>
                <c:pt idx="78">
                  <c:v>129</c:v>
                </c:pt>
                <c:pt idx="79">
                  <c:v>114</c:v>
                </c:pt>
                <c:pt idx="80">
                  <c:v>113</c:v>
                </c:pt>
                <c:pt idx="81">
                  <c:v>73</c:v>
                </c:pt>
                <c:pt idx="82">
                  <c:v>168</c:v>
                </c:pt>
              </c:numCache>
            </c:numRef>
          </c:cat>
          <c:val>
            <c:numRef>
              <c:f>'Local Carer Rating'!$I$2:$I$84</c:f>
              <c:numCache>
                <c:formatCode>0%</c:formatCode>
                <c:ptCount val="83"/>
                <c:pt idx="0">
                  <c:v>0.66</c:v>
                </c:pt>
                <c:pt idx="1">
                  <c:v>0.66</c:v>
                </c:pt>
                <c:pt idx="2">
                  <c:v>0.66</c:v>
                </c:pt>
                <c:pt idx="3">
                  <c:v>0.66</c:v>
                </c:pt>
                <c:pt idx="4">
                  <c:v>0.66</c:v>
                </c:pt>
                <c:pt idx="5">
                  <c:v>0.66</c:v>
                </c:pt>
                <c:pt idx="6">
                  <c:v>0.66</c:v>
                </c:pt>
                <c:pt idx="7">
                  <c:v>0.66</c:v>
                </c:pt>
                <c:pt idx="8">
                  <c:v>0.66</c:v>
                </c:pt>
                <c:pt idx="9">
                  <c:v>0.66</c:v>
                </c:pt>
                <c:pt idx="10">
                  <c:v>0.66</c:v>
                </c:pt>
                <c:pt idx="11">
                  <c:v>0.66</c:v>
                </c:pt>
                <c:pt idx="12">
                  <c:v>0.66</c:v>
                </c:pt>
                <c:pt idx="13">
                  <c:v>0.66</c:v>
                </c:pt>
                <c:pt idx="14">
                  <c:v>0.66</c:v>
                </c:pt>
                <c:pt idx="15">
                  <c:v>0.66</c:v>
                </c:pt>
                <c:pt idx="16">
                  <c:v>0.66</c:v>
                </c:pt>
                <c:pt idx="17">
                  <c:v>0.66</c:v>
                </c:pt>
                <c:pt idx="18">
                  <c:v>0.66</c:v>
                </c:pt>
                <c:pt idx="19">
                  <c:v>0.66</c:v>
                </c:pt>
                <c:pt idx="20">
                  <c:v>0.66</c:v>
                </c:pt>
                <c:pt idx="21">
                  <c:v>0.66</c:v>
                </c:pt>
                <c:pt idx="22">
                  <c:v>0.66</c:v>
                </c:pt>
                <c:pt idx="23">
                  <c:v>0.66</c:v>
                </c:pt>
                <c:pt idx="24">
                  <c:v>0.66</c:v>
                </c:pt>
                <c:pt idx="25">
                  <c:v>0.66</c:v>
                </c:pt>
                <c:pt idx="26">
                  <c:v>0.66</c:v>
                </c:pt>
                <c:pt idx="27">
                  <c:v>0.66</c:v>
                </c:pt>
                <c:pt idx="28">
                  <c:v>0.66</c:v>
                </c:pt>
                <c:pt idx="29">
                  <c:v>0.66</c:v>
                </c:pt>
                <c:pt idx="30">
                  <c:v>0.66</c:v>
                </c:pt>
                <c:pt idx="31">
                  <c:v>0.66</c:v>
                </c:pt>
                <c:pt idx="32">
                  <c:v>0.66</c:v>
                </c:pt>
                <c:pt idx="33">
                  <c:v>0.66</c:v>
                </c:pt>
                <c:pt idx="34">
                  <c:v>0.66</c:v>
                </c:pt>
                <c:pt idx="35">
                  <c:v>0.66</c:v>
                </c:pt>
                <c:pt idx="36">
                  <c:v>0.66</c:v>
                </c:pt>
                <c:pt idx="37">
                  <c:v>0.66</c:v>
                </c:pt>
                <c:pt idx="38">
                  <c:v>0.66</c:v>
                </c:pt>
                <c:pt idx="39">
                  <c:v>0.66</c:v>
                </c:pt>
                <c:pt idx="40">
                  <c:v>0.66</c:v>
                </c:pt>
                <c:pt idx="41">
                  <c:v>0.66</c:v>
                </c:pt>
                <c:pt idx="42">
                  <c:v>0.66</c:v>
                </c:pt>
                <c:pt idx="43">
                  <c:v>0.66</c:v>
                </c:pt>
                <c:pt idx="44">
                  <c:v>0.66</c:v>
                </c:pt>
                <c:pt idx="45">
                  <c:v>0.66</c:v>
                </c:pt>
                <c:pt idx="46">
                  <c:v>0.66</c:v>
                </c:pt>
                <c:pt idx="47">
                  <c:v>0.66</c:v>
                </c:pt>
                <c:pt idx="48">
                  <c:v>0.66</c:v>
                </c:pt>
                <c:pt idx="49">
                  <c:v>0.66</c:v>
                </c:pt>
                <c:pt idx="50">
                  <c:v>0.66</c:v>
                </c:pt>
                <c:pt idx="51">
                  <c:v>0.66</c:v>
                </c:pt>
                <c:pt idx="52">
                  <c:v>0.66</c:v>
                </c:pt>
                <c:pt idx="53">
                  <c:v>0.66</c:v>
                </c:pt>
                <c:pt idx="54">
                  <c:v>0.66</c:v>
                </c:pt>
                <c:pt idx="55">
                  <c:v>0.66</c:v>
                </c:pt>
                <c:pt idx="56">
                  <c:v>0.66</c:v>
                </c:pt>
                <c:pt idx="57">
                  <c:v>0.66</c:v>
                </c:pt>
                <c:pt idx="58">
                  <c:v>0.66</c:v>
                </c:pt>
                <c:pt idx="59">
                  <c:v>0.66</c:v>
                </c:pt>
                <c:pt idx="60">
                  <c:v>0.66</c:v>
                </c:pt>
                <c:pt idx="61">
                  <c:v>0.66</c:v>
                </c:pt>
                <c:pt idx="62">
                  <c:v>0.66</c:v>
                </c:pt>
                <c:pt idx="63">
                  <c:v>0.66</c:v>
                </c:pt>
                <c:pt idx="64">
                  <c:v>0.66</c:v>
                </c:pt>
                <c:pt idx="65">
                  <c:v>0.66</c:v>
                </c:pt>
                <c:pt idx="66">
                  <c:v>0.66</c:v>
                </c:pt>
                <c:pt idx="67">
                  <c:v>0.66</c:v>
                </c:pt>
                <c:pt idx="68">
                  <c:v>0.66</c:v>
                </c:pt>
                <c:pt idx="69">
                  <c:v>0.66</c:v>
                </c:pt>
                <c:pt idx="70">
                  <c:v>0.66</c:v>
                </c:pt>
                <c:pt idx="71">
                  <c:v>0.66</c:v>
                </c:pt>
                <c:pt idx="72">
                  <c:v>0.66</c:v>
                </c:pt>
                <c:pt idx="73">
                  <c:v>0.66</c:v>
                </c:pt>
                <c:pt idx="74">
                  <c:v>0.66</c:v>
                </c:pt>
                <c:pt idx="75">
                  <c:v>0.66</c:v>
                </c:pt>
                <c:pt idx="76">
                  <c:v>0.66</c:v>
                </c:pt>
                <c:pt idx="77">
                  <c:v>0.66</c:v>
                </c:pt>
                <c:pt idx="78">
                  <c:v>0.66</c:v>
                </c:pt>
                <c:pt idx="79">
                  <c:v>0.66</c:v>
                </c:pt>
                <c:pt idx="80">
                  <c:v>0.66</c:v>
                </c:pt>
                <c:pt idx="81">
                  <c:v>0.66</c:v>
                </c:pt>
                <c:pt idx="82">
                  <c:v>0.66</c:v>
                </c:pt>
              </c:numCache>
            </c:numRef>
          </c:val>
          <c:smooth val="0"/>
          <c:extLst>
            <c:ext xmlns:c16="http://schemas.microsoft.com/office/drawing/2014/chart" uri="{C3380CC4-5D6E-409C-BE32-E72D297353CC}">
              <c16:uniqueId val="{00000001-74C6-4DC0-B2D9-FBF5E593ED73}"/>
            </c:ext>
          </c:extLst>
        </c:ser>
        <c:ser>
          <c:idx val="2"/>
          <c:order val="2"/>
          <c:tx>
            <c:strRef>
              <c:f>'Local Carer Rating'!$J$1</c:f>
              <c:strCache>
                <c:ptCount val="1"/>
                <c:pt idx="0">
                  <c:v>Round 4 National Average</c:v>
                </c:pt>
              </c:strCache>
            </c:strRef>
          </c:tx>
          <c:spPr>
            <a:ln w="28575" cap="rnd">
              <a:solidFill>
                <a:schemeClr val="accent3"/>
              </a:solidFill>
              <a:round/>
            </a:ln>
            <a:effectLst/>
          </c:spPr>
          <c:marker>
            <c:symbol val="none"/>
          </c:marker>
          <c:cat>
            <c:numRef>
              <c:f>'Local Carer Rating'!$A$2:$A$84</c:f>
              <c:numCache>
                <c:formatCode>General</c:formatCode>
                <c:ptCount val="83"/>
                <c:pt idx="0">
                  <c:v>26</c:v>
                </c:pt>
                <c:pt idx="1">
                  <c:v>160</c:v>
                </c:pt>
                <c:pt idx="2">
                  <c:v>176</c:v>
                </c:pt>
                <c:pt idx="3">
                  <c:v>159</c:v>
                </c:pt>
                <c:pt idx="4">
                  <c:v>156</c:v>
                </c:pt>
                <c:pt idx="5">
                  <c:v>19</c:v>
                </c:pt>
                <c:pt idx="6">
                  <c:v>143</c:v>
                </c:pt>
                <c:pt idx="7">
                  <c:v>88</c:v>
                </c:pt>
                <c:pt idx="8">
                  <c:v>131</c:v>
                </c:pt>
                <c:pt idx="9">
                  <c:v>27</c:v>
                </c:pt>
                <c:pt idx="10">
                  <c:v>119</c:v>
                </c:pt>
                <c:pt idx="11">
                  <c:v>103</c:v>
                </c:pt>
                <c:pt idx="12">
                  <c:v>35</c:v>
                </c:pt>
                <c:pt idx="13">
                  <c:v>155</c:v>
                </c:pt>
                <c:pt idx="14">
                  <c:v>138</c:v>
                </c:pt>
                <c:pt idx="15">
                  <c:v>52</c:v>
                </c:pt>
                <c:pt idx="16">
                  <c:v>102</c:v>
                </c:pt>
                <c:pt idx="17">
                  <c:v>81</c:v>
                </c:pt>
                <c:pt idx="18">
                  <c:v>7</c:v>
                </c:pt>
                <c:pt idx="19">
                  <c:v>31</c:v>
                </c:pt>
                <c:pt idx="20">
                  <c:v>84</c:v>
                </c:pt>
                <c:pt idx="21">
                  <c:v>87</c:v>
                </c:pt>
                <c:pt idx="22">
                  <c:v>145</c:v>
                </c:pt>
                <c:pt idx="23">
                  <c:v>147</c:v>
                </c:pt>
                <c:pt idx="24">
                  <c:v>45</c:v>
                </c:pt>
                <c:pt idx="25">
                  <c:v>47</c:v>
                </c:pt>
                <c:pt idx="26">
                  <c:v>82</c:v>
                </c:pt>
                <c:pt idx="27">
                  <c:v>171</c:v>
                </c:pt>
                <c:pt idx="28">
                  <c:v>116</c:v>
                </c:pt>
                <c:pt idx="29">
                  <c:v>149</c:v>
                </c:pt>
                <c:pt idx="30">
                  <c:v>162</c:v>
                </c:pt>
                <c:pt idx="31">
                  <c:v>48</c:v>
                </c:pt>
                <c:pt idx="32">
                  <c:v>80</c:v>
                </c:pt>
                <c:pt idx="33">
                  <c:v>98</c:v>
                </c:pt>
                <c:pt idx="34">
                  <c:v>104</c:v>
                </c:pt>
                <c:pt idx="35">
                  <c:v>2</c:v>
                </c:pt>
                <c:pt idx="36">
                  <c:v>25</c:v>
                </c:pt>
                <c:pt idx="37">
                  <c:v>132</c:v>
                </c:pt>
                <c:pt idx="38">
                  <c:v>148</c:v>
                </c:pt>
                <c:pt idx="39">
                  <c:v>163</c:v>
                </c:pt>
                <c:pt idx="40">
                  <c:v>37</c:v>
                </c:pt>
                <c:pt idx="41">
                  <c:v>120</c:v>
                </c:pt>
                <c:pt idx="42">
                  <c:v>39</c:v>
                </c:pt>
                <c:pt idx="43">
                  <c:v>75</c:v>
                </c:pt>
                <c:pt idx="44">
                  <c:v>170</c:v>
                </c:pt>
                <c:pt idx="45">
                  <c:v>109</c:v>
                </c:pt>
                <c:pt idx="46">
                  <c:v>8</c:v>
                </c:pt>
                <c:pt idx="47">
                  <c:v>51</c:v>
                </c:pt>
                <c:pt idx="48">
                  <c:v>71</c:v>
                </c:pt>
                <c:pt idx="49">
                  <c:v>3</c:v>
                </c:pt>
                <c:pt idx="50">
                  <c:v>23</c:v>
                </c:pt>
                <c:pt idx="51">
                  <c:v>64</c:v>
                </c:pt>
                <c:pt idx="52">
                  <c:v>68</c:v>
                </c:pt>
                <c:pt idx="53">
                  <c:v>142</c:v>
                </c:pt>
                <c:pt idx="54">
                  <c:v>16</c:v>
                </c:pt>
                <c:pt idx="55">
                  <c:v>78</c:v>
                </c:pt>
                <c:pt idx="56">
                  <c:v>94</c:v>
                </c:pt>
                <c:pt idx="57">
                  <c:v>42</c:v>
                </c:pt>
                <c:pt idx="58">
                  <c:v>34</c:v>
                </c:pt>
                <c:pt idx="59">
                  <c:v>50</c:v>
                </c:pt>
                <c:pt idx="60">
                  <c:v>83</c:v>
                </c:pt>
                <c:pt idx="61">
                  <c:v>130</c:v>
                </c:pt>
                <c:pt idx="62">
                  <c:v>154</c:v>
                </c:pt>
                <c:pt idx="63">
                  <c:v>157</c:v>
                </c:pt>
                <c:pt idx="64">
                  <c:v>99</c:v>
                </c:pt>
                <c:pt idx="65">
                  <c:v>24</c:v>
                </c:pt>
                <c:pt idx="66">
                  <c:v>97</c:v>
                </c:pt>
                <c:pt idx="67">
                  <c:v>110</c:v>
                </c:pt>
                <c:pt idx="68">
                  <c:v>6</c:v>
                </c:pt>
                <c:pt idx="69">
                  <c:v>28</c:v>
                </c:pt>
                <c:pt idx="70">
                  <c:v>124</c:v>
                </c:pt>
                <c:pt idx="71">
                  <c:v>144</c:v>
                </c:pt>
                <c:pt idx="72">
                  <c:v>161</c:v>
                </c:pt>
                <c:pt idx="73">
                  <c:v>117</c:v>
                </c:pt>
                <c:pt idx="74">
                  <c:v>60</c:v>
                </c:pt>
                <c:pt idx="75">
                  <c:v>63</c:v>
                </c:pt>
                <c:pt idx="76">
                  <c:v>92</c:v>
                </c:pt>
                <c:pt idx="77">
                  <c:v>36</c:v>
                </c:pt>
                <c:pt idx="78">
                  <c:v>129</c:v>
                </c:pt>
                <c:pt idx="79">
                  <c:v>114</c:v>
                </c:pt>
                <c:pt idx="80">
                  <c:v>113</c:v>
                </c:pt>
                <c:pt idx="81">
                  <c:v>73</c:v>
                </c:pt>
                <c:pt idx="82">
                  <c:v>168</c:v>
                </c:pt>
              </c:numCache>
            </c:numRef>
          </c:cat>
          <c:val>
            <c:numRef>
              <c:f>'Local Carer Rating'!$J$2:$J$84</c:f>
              <c:numCache>
                <c:formatCode>0%</c:formatCode>
                <c:ptCount val="83"/>
                <c:pt idx="0">
                  <c:v>0.72</c:v>
                </c:pt>
                <c:pt idx="1">
                  <c:v>0.72</c:v>
                </c:pt>
                <c:pt idx="2">
                  <c:v>0.72</c:v>
                </c:pt>
                <c:pt idx="3">
                  <c:v>0.72</c:v>
                </c:pt>
                <c:pt idx="4">
                  <c:v>0.72</c:v>
                </c:pt>
                <c:pt idx="5">
                  <c:v>0.72</c:v>
                </c:pt>
                <c:pt idx="6">
                  <c:v>0.72</c:v>
                </c:pt>
                <c:pt idx="7">
                  <c:v>0.72</c:v>
                </c:pt>
                <c:pt idx="8">
                  <c:v>0.72</c:v>
                </c:pt>
                <c:pt idx="9">
                  <c:v>0.72</c:v>
                </c:pt>
                <c:pt idx="10">
                  <c:v>0.72</c:v>
                </c:pt>
                <c:pt idx="11">
                  <c:v>0.72</c:v>
                </c:pt>
                <c:pt idx="12">
                  <c:v>0.72</c:v>
                </c:pt>
                <c:pt idx="13">
                  <c:v>0.72</c:v>
                </c:pt>
                <c:pt idx="14">
                  <c:v>0.72</c:v>
                </c:pt>
                <c:pt idx="15">
                  <c:v>0.72</c:v>
                </c:pt>
                <c:pt idx="16">
                  <c:v>0.72</c:v>
                </c:pt>
                <c:pt idx="17">
                  <c:v>0.72</c:v>
                </c:pt>
                <c:pt idx="18">
                  <c:v>0.72</c:v>
                </c:pt>
                <c:pt idx="19">
                  <c:v>0.72</c:v>
                </c:pt>
                <c:pt idx="20">
                  <c:v>0.72</c:v>
                </c:pt>
                <c:pt idx="21">
                  <c:v>0.72</c:v>
                </c:pt>
                <c:pt idx="22">
                  <c:v>0.72</c:v>
                </c:pt>
                <c:pt idx="23">
                  <c:v>0.72</c:v>
                </c:pt>
                <c:pt idx="24">
                  <c:v>0.72</c:v>
                </c:pt>
                <c:pt idx="25">
                  <c:v>0.72</c:v>
                </c:pt>
                <c:pt idx="26">
                  <c:v>0.72</c:v>
                </c:pt>
                <c:pt idx="27">
                  <c:v>0.72</c:v>
                </c:pt>
                <c:pt idx="28">
                  <c:v>0.72</c:v>
                </c:pt>
                <c:pt idx="29">
                  <c:v>0.72</c:v>
                </c:pt>
                <c:pt idx="30">
                  <c:v>0.72</c:v>
                </c:pt>
                <c:pt idx="31">
                  <c:v>0.72</c:v>
                </c:pt>
                <c:pt idx="32">
                  <c:v>0.72</c:v>
                </c:pt>
                <c:pt idx="33">
                  <c:v>0.72</c:v>
                </c:pt>
                <c:pt idx="34">
                  <c:v>0.72</c:v>
                </c:pt>
                <c:pt idx="35">
                  <c:v>0.72</c:v>
                </c:pt>
                <c:pt idx="36">
                  <c:v>0.72</c:v>
                </c:pt>
                <c:pt idx="37">
                  <c:v>0.72</c:v>
                </c:pt>
                <c:pt idx="38">
                  <c:v>0.72</c:v>
                </c:pt>
                <c:pt idx="39">
                  <c:v>0.72</c:v>
                </c:pt>
                <c:pt idx="40">
                  <c:v>0.72</c:v>
                </c:pt>
                <c:pt idx="41">
                  <c:v>0.72</c:v>
                </c:pt>
                <c:pt idx="42">
                  <c:v>0.72</c:v>
                </c:pt>
                <c:pt idx="43">
                  <c:v>0.72</c:v>
                </c:pt>
                <c:pt idx="44">
                  <c:v>0.72</c:v>
                </c:pt>
                <c:pt idx="45">
                  <c:v>0.72</c:v>
                </c:pt>
                <c:pt idx="46">
                  <c:v>0.72</c:v>
                </c:pt>
                <c:pt idx="47">
                  <c:v>0.72</c:v>
                </c:pt>
                <c:pt idx="48">
                  <c:v>0.72</c:v>
                </c:pt>
                <c:pt idx="49">
                  <c:v>0.72</c:v>
                </c:pt>
                <c:pt idx="50">
                  <c:v>0.72</c:v>
                </c:pt>
                <c:pt idx="51">
                  <c:v>0.72</c:v>
                </c:pt>
                <c:pt idx="52">
                  <c:v>0.72</c:v>
                </c:pt>
                <c:pt idx="53">
                  <c:v>0.72</c:v>
                </c:pt>
                <c:pt idx="54">
                  <c:v>0.72</c:v>
                </c:pt>
                <c:pt idx="55">
                  <c:v>0.72</c:v>
                </c:pt>
                <c:pt idx="56">
                  <c:v>0.72</c:v>
                </c:pt>
                <c:pt idx="57">
                  <c:v>0.72</c:v>
                </c:pt>
                <c:pt idx="58">
                  <c:v>0.72</c:v>
                </c:pt>
                <c:pt idx="59">
                  <c:v>0.72</c:v>
                </c:pt>
                <c:pt idx="60">
                  <c:v>0.72</c:v>
                </c:pt>
                <c:pt idx="61">
                  <c:v>0.72</c:v>
                </c:pt>
                <c:pt idx="62">
                  <c:v>0.72</c:v>
                </c:pt>
                <c:pt idx="63">
                  <c:v>0.72</c:v>
                </c:pt>
                <c:pt idx="64">
                  <c:v>0.72</c:v>
                </c:pt>
                <c:pt idx="65">
                  <c:v>0.72</c:v>
                </c:pt>
                <c:pt idx="66">
                  <c:v>0.72</c:v>
                </c:pt>
                <c:pt idx="67">
                  <c:v>0.72</c:v>
                </c:pt>
                <c:pt idx="68">
                  <c:v>0.72</c:v>
                </c:pt>
                <c:pt idx="69">
                  <c:v>0.72</c:v>
                </c:pt>
                <c:pt idx="70">
                  <c:v>0.72</c:v>
                </c:pt>
                <c:pt idx="71">
                  <c:v>0.72</c:v>
                </c:pt>
                <c:pt idx="72">
                  <c:v>0.72</c:v>
                </c:pt>
                <c:pt idx="73">
                  <c:v>0.72</c:v>
                </c:pt>
                <c:pt idx="74">
                  <c:v>0.72</c:v>
                </c:pt>
                <c:pt idx="75">
                  <c:v>0.72</c:v>
                </c:pt>
                <c:pt idx="76">
                  <c:v>0.72</c:v>
                </c:pt>
                <c:pt idx="77">
                  <c:v>0.72</c:v>
                </c:pt>
                <c:pt idx="78">
                  <c:v>0.72</c:v>
                </c:pt>
                <c:pt idx="79">
                  <c:v>0.72</c:v>
                </c:pt>
                <c:pt idx="80">
                  <c:v>0.72</c:v>
                </c:pt>
                <c:pt idx="81">
                  <c:v>0.72</c:v>
                </c:pt>
                <c:pt idx="82">
                  <c:v>0.72</c:v>
                </c:pt>
              </c:numCache>
            </c:numRef>
          </c:val>
          <c:smooth val="0"/>
          <c:extLst>
            <c:ext xmlns:c16="http://schemas.microsoft.com/office/drawing/2014/chart" uri="{C3380CC4-5D6E-409C-BE32-E72D297353CC}">
              <c16:uniqueId val="{00000002-74C6-4DC0-B2D9-FBF5E593ED73}"/>
            </c:ext>
          </c:extLst>
        </c:ser>
        <c:dLbls>
          <c:showLegendKey val="0"/>
          <c:showVal val="0"/>
          <c:showCatName val="0"/>
          <c:showSerName val="0"/>
          <c:showPercent val="0"/>
          <c:showBubbleSize val="0"/>
        </c:dLbls>
        <c:marker val="1"/>
        <c:smooth val="0"/>
        <c:axId val="639191640"/>
        <c:axId val="639185880"/>
      </c:lineChart>
      <c:catAx>
        <c:axId val="639191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639185880"/>
        <c:crosses val="autoZero"/>
        <c:auto val="1"/>
        <c:lblAlgn val="ctr"/>
        <c:lblOffset val="100"/>
        <c:noMultiLvlLbl val="0"/>
      </c:catAx>
      <c:valAx>
        <c:axId val="639185880"/>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GB"/>
                  <a:t>Carer rating</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639191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ontserrat" panose="00000500000000000000" pitchFamily="2"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GB"/>
              <a:t>Communication Score per hospital (n=83)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barChart>
        <c:barDir val="col"/>
        <c:grouping val="clustered"/>
        <c:varyColors val="0"/>
        <c:ser>
          <c:idx val="0"/>
          <c:order val="0"/>
          <c:tx>
            <c:strRef>
              <c:f>'Local Communication Score'!$E$1</c:f>
              <c:strCache>
                <c:ptCount val="1"/>
                <c:pt idx="0">
                  <c:v>R5 Communication Rating</c:v>
                </c:pt>
              </c:strCache>
            </c:strRef>
          </c:tx>
          <c:spPr>
            <a:solidFill>
              <a:schemeClr val="accent1"/>
            </a:solidFill>
            <a:ln>
              <a:noFill/>
            </a:ln>
            <a:effectLst/>
          </c:spPr>
          <c:invertIfNegative val="0"/>
          <c:cat>
            <c:numRef>
              <c:f>'Local Communication Score'!$A$2:$A$84</c:f>
              <c:numCache>
                <c:formatCode>General</c:formatCode>
                <c:ptCount val="83"/>
                <c:pt idx="0">
                  <c:v>131</c:v>
                </c:pt>
                <c:pt idx="1">
                  <c:v>88</c:v>
                </c:pt>
                <c:pt idx="2">
                  <c:v>27</c:v>
                </c:pt>
                <c:pt idx="3">
                  <c:v>102</c:v>
                </c:pt>
                <c:pt idx="4">
                  <c:v>98</c:v>
                </c:pt>
                <c:pt idx="5">
                  <c:v>35</c:v>
                </c:pt>
                <c:pt idx="6">
                  <c:v>19</c:v>
                </c:pt>
                <c:pt idx="7">
                  <c:v>103</c:v>
                </c:pt>
                <c:pt idx="8">
                  <c:v>143</c:v>
                </c:pt>
                <c:pt idx="9">
                  <c:v>176</c:v>
                </c:pt>
                <c:pt idx="10">
                  <c:v>160</c:v>
                </c:pt>
                <c:pt idx="11">
                  <c:v>31</c:v>
                </c:pt>
                <c:pt idx="12">
                  <c:v>84</c:v>
                </c:pt>
                <c:pt idx="13">
                  <c:v>119</c:v>
                </c:pt>
                <c:pt idx="14">
                  <c:v>26</c:v>
                </c:pt>
                <c:pt idx="15">
                  <c:v>82</c:v>
                </c:pt>
                <c:pt idx="16">
                  <c:v>159</c:v>
                </c:pt>
                <c:pt idx="17">
                  <c:v>25</c:v>
                </c:pt>
                <c:pt idx="18">
                  <c:v>87</c:v>
                </c:pt>
                <c:pt idx="19">
                  <c:v>149</c:v>
                </c:pt>
                <c:pt idx="20">
                  <c:v>47</c:v>
                </c:pt>
                <c:pt idx="21">
                  <c:v>116</c:v>
                </c:pt>
                <c:pt idx="22">
                  <c:v>7</c:v>
                </c:pt>
                <c:pt idx="23">
                  <c:v>81</c:v>
                </c:pt>
                <c:pt idx="24">
                  <c:v>170</c:v>
                </c:pt>
                <c:pt idx="25">
                  <c:v>39</c:v>
                </c:pt>
                <c:pt idx="26">
                  <c:v>8</c:v>
                </c:pt>
                <c:pt idx="27">
                  <c:v>52</c:v>
                </c:pt>
                <c:pt idx="28">
                  <c:v>2</c:v>
                </c:pt>
                <c:pt idx="29">
                  <c:v>171</c:v>
                </c:pt>
                <c:pt idx="30">
                  <c:v>80</c:v>
                </c:pt>
                <c:pt idx="31">
                  <c:v>120</c:v>
                </c:pt>
                <c:pt idx="32">
                  <c:v>104</c:v>
                </c:pt>
                <c:pt idx="33">
                  <c:v>138</c:v>
                </c:pt>
                <c:pt idx="34">
                  <c:v>147</c:v>
                </c:pt>
                <c:pt idx="35">
                  <c:v>145</c:v>
                </c:pt>
                <c:pt idx="36">
                  <c:v>37</c:v>
                </c:pt>
                <c:pt idx="37">
                  <c:v>64</c:v>
                </c:pt>
                <c:pt idx="38">
                  <c:v>162</c:v>
                </c:pt>
                <c:pt idx="39">
                  <c:v>45</c:v>
                </c:pt>
                <c:pt idx="40">
                  <c:v>83</c:v>
                </c:pt>
                <c:pt idx="41">
                  <c:v>63</c:v>
                </c:pt>
                <c:pt idx="42">
                  <c:v>78</c:v>
                </c:pt>
                <c:pt idx="43">
                  <c:v>109</c:v>
                </c:pt>
                <c:pt idx="44">
                  <c:v>156</c:v>
                </c:pt>
                <c:pt idx="45">
                  <c:v>155</c:v>
                </c:pt>
                <c:pt idx="46">
                  <c:v>110</c:v>
                </c:pt>
                <c:pt idx="47">
                  <c:v>16</c:v>
                </c:pt>
                <c:pt idx="48">
                  <c:v>163</c:v>
                </c:pt>
                <c:pt idx="49">
                  <c:v>3</c:v>
                </c:pt>
                <c:pt idx="50">
                  <c:v>42</c:v>
                </c:pt>
                <c:pt idx="51">
                  <c:v>34</c:v>
                </c:pt>
                <c:pt idx="52">
                  <c:v>157</c:v>
                </c:pt>
                <c:pt idx="53">
                  <c:v>132</c:v>
                </c:pt>
                <c:pt idx="54">
                  <c:v>94</c:v>
                </c:pt>
                <c:pt idx="55">
                  <c:v>48</c:v>
                </c:pt>
                <c:pt idx="56">
                  <c:v>142</c:v>
                </c:pt>
                <c:pt idx="57">
                  <c:v>144</c:v>
                </c:pt>
                <c:pt idx="58">
                  <c:v>148</c:v>
                </c:pt>
                <c:pt idx="59">
                  <c:v>24</c:v>
                </c:pt>
                <c:pt idx="60">
                  <c:v>23</c:v>
                </c:pt>
                <c:pt idx="61">
                  <c:v>154</c:v>
                </c:pt>
                <c:pt idx="62">
                  <c:v>97</c:v>
                </c:pt>
                <c:pt idx="63">
                  <c:v>71</c:v>
                </c:pt>
                <c:pt idx="64">
                  <c:v>117</c:v>
                </c:pt>
                <c:pt idx="65">
                  <c:v>50</c:v>
                </c:pt>
                <c:pt idx="66">
                  <c:v>6</c:v>
                </c:pt>
                <c:pt idx="67">
                  <c:v>92</c:v>
                </c:pt>
                <c:pt idx="68">
                  <c:v>36</c:v>
                </c:pt>
                <c:pt idx="69">
                  <c:v>99</c:v>
                </c:pt>
                <c:pt idx="70">
                  <c:v>28</c:v>
                </c:pt>
                <c:pt idx="71">
                  <c:v>68</c:v>
                </c:pt>
                <c:pt idx="72">
                  <c:v>75</c:v>
                </c:pt>
                <c:pt idx="73">
                  <c:v>51</c:v>
                </c:pt>
                <c:pt idx="74">
                  <c:v>124</c:v>
                </c:pt>
                <c:pt idx="75">
                  <c:v>129</c:v>
                </c:pt>
                <c:pt idx="76">
                  <c:v>161</c:v>
                </c:pt>
                <c:pt idx="77">
                  <c:v>113</c:v>
                </c:pt>
                <c:pt idx="78">
                  <c:v>60</c:v>
                </c:pt>
                <c:pt idx="79">
                  <c:v>130</c:v>
                </c:pt>
                <c:pt idx="80">
                  <c:v>114</c:v>
                </c:pt>
                <c:pt idx="81">
                  <c:v>168</c:v>
                </c:pt>
                <c:pt idx="82">
                  <c:v>73</c:v>
                </c:pt>
              </c:numCache>
            </c:numRef>
          </c:cat>
          <c:val>
            <c:numRef>
              <c:f>'Local Communication Score'!$E$2:$E$84</c:f>
              <c:numCache>
                <c:formatCode>0%</c:formatCode>
                <c:ptCount val="83"/>
                <c:pt idx="0">
                  <c:v>0.316</c:v>
                </c:pt>
                <c:pt idx="1">
                  <c:v>0.36899999999999999</c:v>
                </c:pt>
                <c:pt idx="2">
                  <c:v>0.39400000000000002</c:v>
                </c:pt>
                <c:pt idx="3">
                  <c:v>0.40300000000000002</c:v>
                </c:pt>
                <c:pt idx="4">
                  <c:v>0.42399999999999999</c:v>
                </c:pt>
                <c:pt idx="5">
                  <c:v>0.43099999999999999</c:v>
                </c:pt>
                <c:pt idx="6">
                  <c:v>0.434</c:v>
                </c:pt>
                <c:pt idx="7">
                  <c:v>0.443</c:v>
                </c:pt>
                <c:pt idx="8">
                  <c:v>0.44700000000000001</c:v>
                </c:pt>
                <c:pt idx="9">
                  <c:v>0.44800000000000001</c:v>
                </c:pt>
                <c:pt idx="10">
                  <c:v>0.45100000000000001</c:v>
                </c:pt>
                <c:pt idx="11">
                  <c:v>0.45500000000000002</c:v>
                </c:pt>
                <c:pt idx="12">
                  <c:v>0.46700000000000003</c:v>
                </c:pt>
                <c:pt idx="13">
                  <c:v>0.47199999999999998</c:v>
                </c:pt>
                <c:pt idx="14">
                  <c:v>0.47399999999999998</c:v>
                </c:pt>
                <c:pt idx="15">
                  <c:v>0.47599999999999998</c:v>
                </c:pt>
                <c:pt idx="16">
                  <c:v>0.47599999999999998</c:v>
                </c:pt>
                <c:pt idx="17">
                  <c:v>0.49199999999999999</c:v>
                </c:pt>
                <c:pt idx="18">
                  <c:v>0.51300000000000001</c:v>
                </c:pt>
                <c:pt idx="19">
                  <c:v>0.51500000000000001</c:v>
                </c:pt>
                <c:pt idx="20">
                  <c:v>0.52400000000000002</c:v>
                </c:pt>
                <c:pt idx="21">
                  <c:v>0.52400000000000002</c:v>
                </c:pt>
                <c:pt idx="22">
                  <c:v>0.52600000000000002</c:v>
                </c:pt>
                <c:pt idx="23">
                  <c:v>0.52800000000000002</c:v>
                </c:pt>
                <c:pt idx="24">
                  <c:v>0.53800000000000003</c:v>
                </c:pt>
                <c:pt idx="25">
                  <c:v>0.54200000000000004</c:v>
                </c:pt>
                <c:pt idx="26">
                  <c:v>0.54400000000000004</c:v>
                </c:pt>
                <c:pt idx="27">
                  <c:v>0.54500000000000004</c:v>
                </c:pt>
                <c:pt idx="28">
                  <c:v>0.55300000000000005</c:v>
                </c:pt>
                <c:pt idx="29">
                  <c:v>0.55900000000000005</c:v>
                </c:pt>
                <c:pt idx="30">
                  <c:v>0.56399999999999995</c:v>
                </c:pt>
                <c:pt idx="31">
                  <c:v>0.56499999999999995</c:v>
                </c:pt>
                <c:pt idx="32">
                  <c:v>0.56699999999999995</c:v>
                </c:pt>
                <c:pt idx="33">
                  <c:v>0.56699999999999995</c:v>
                </c:pt>
                <c:pt idx="34">
                  <c:v>0.57099999999999995</c:v>
                </c:pt>
                <c:pt idx="35">
                  <c:v>0.58099999999999996</c:v>
                </c:pt>
                <c:pt idx="36">
                  <c:v>0.58299999999999996</c:v>
                </c:pt>
                <c:pt idx="37">
                  <c:v>0.58299999999999996</c:v>
                </c:pt>
                <c:pt idx="38">
                  <c:v>0.58299999999999996</c:v>
                </c:pt>
                <c:pt idx="39">
                  <c:v>0.58499999999999996</c:v>
                </c:pt>
                <c:pt idx="40">
                  <c:v>0.59299999999999997</c:v>
                </c:pt>
                <c:pt idx="41">
                  <c:v>0.60599999999999998</c:v>
                </c:pt>
                <c:pt idx="42">
                  <c:v>0.60599999999999998</c:v>
                </c:pt>
                <c:pt idx="43">
                  <c:v>0.60699999999999998</c:v>
                </c:pt>
                <c:pt idx="44">
                  <c:v>0.61899999999999999</c:v>
                </c:pt>
                <c:pt idx="45">
                  <c:v>0.62</c:v>
                </c:pt>
                <c:pt idx="46">
                  <c:v>0.63300000000000001</c:v>
                </c:pt>
                <c:pt idx="47">
                  <c:v>0.63500000000000001</c:v>
                </c:pt>
                <c:pt idx="48">
                  <c:v>0.63600000000000001</c:v>
                </c:pt>
                <c:pt idx="49">
                  <c:v>0.63900000000000001</c:v>
                </c:pt>
                <c:pt idx="50">
                  <c:v>0.64100000000000001</c:v>
                </c:pt>
                <c:pt idx="51">
                  <c:v>0.64300000000000002</c:v>
                </c:pt>
                <c:pt idx="52">
                  <c:v>0.64700000000000002</c:v>
                </c:pt>
                <c:pt idx="53">
                  <c:v>0.65</c:v>
                </c:pt>
                <c:pt idx="54">
                  <c:v>0.65300000000000002</c:v>
                </c:pt>
                <c:pt idx="55">
                  <c:v>0.65500000000000003</c:v>
                </c:pt>
                <c:pt idx="56">
                  <c:v>0.66700000000000004</c:v>
                </c:pt>
                <c:pt idx="57">
                  <c:v>0.67600000000000005</c:v>
                </c:pt>
                <c:pt idx="58">
                  <c:v>0.67600000000000005</c:v>
                </c:pt>
                <c:pt idx="59">
                  <c:v>0.67900000000000005</c:v>
                </c:pt>
                <c:pt idx="60">
                  <c:v>0.68100000000000005</c:v>
                </c:pt>
                <c:pt idx="61">
                  <c:v>0.69299999999999995</c:v>
                </c:pt>
                <c:pt idx="62">
                  <c:v>0.69399999999999995</c:v>
                </c:pt>
                <c:pt idx="63">
                  <c:v>0.7</c:v>
                </c:pt>
                <c:pt idx="64">
                  <c:v>0.7</c:v>
                </c:pt>
                <c:pt idx="65">
                  <c:v>0.70199999999999996</c:v>
                </c:pt>
                <c:pt idx="66">
                  <c:v>0.70599999999999996</c:v>
                </c:pt>
                <c:pt idx="67">
                  <c:v>0.71</c:v>
                </c:pt>
                <c:pt idx="68">
                  <c:v>0.71799999999999997</c:v>
                </c:pt>
                <c:pt idx="69">
                  <c:v>0.71799999999999997</c:v>
                </c:pt>
                <c:pt idx="70">
                  <c:v>0.72099999999999997</c:v>
                </c:pt>
                <c:pt idx="71">
                  <c:v>0.72099999999999997</c:v>
                </c:pt>
                <c:pt idx="72">
                  <c:v>0.72599999999999998</c:v>
                </c:pt>
                <c:pt idx="73">
                  <c:v>0.73</c:v>
                </c:pt>
                <c:pt idx="74">
                  <c:v>0.73099999999999998</c:v>
                </c:pt>
                <c:pt idx="75">
                  <c:v>0.73099999999999998</c:v>
                </c:pt>
                <c:pt idx="76">
                  <c:v>0.73799999999999999</c:v>
                </c:pt>
                <c:pt idx="77">
                  <c:v>0.76800000000000002</c:v>
                </c:pt>
                <c:pt idx="78">
                  <c:v>0.78600000000000003</c:v>
                </c:pt>
                <c:pt idx="79">
                  <c:v>0.79200000000000004</c:v>
                </c:pt>
                <c:pt idx="80">
                  <c:v>0.79500000000000004</c:v>
                </c:pt>
                <c:pt idx="81">
                  <c:v>0.84099999999999997</c:v>
                </c:pt>
                <c:pt idx="82">
                  <c:v>0.9</c:v>
                </c:pt>
              </c:numCache>
            </c:numRef>
          </c:val>
          <c:extLst>
            <c:ext xmlns:c16="http://schemas.microsoft.com/office/drawing/2014/chart" uri="{C3380CC4-5D6E-409C-BE32-E72D297353CC}">
              <c16:uniqueId val="{00000000-5777-48BC-A78A-B02E9EC8C67A}"/>
            </c:ext>
          </c:extLst>
        </c:ser>
        <c:dLbls>
          <c:showLegendKey val="0"/>
          <c:showVal val="0"/>
          <c:showCatName val="0"/>
          <c:showSerName val="0"/>
          <c:showPercent val="0"/>
          <c:showBubbleSize val="0"/>
        </c:dLbls>
        <c:gapWidth val="219"/>
        <c:overlap val="-27"/>
        <c:axId val="639159600"/>
        <c:axId val="639168600"/>
      </c:barChart>
      <c:lineChart>
        <c:grouping val="standard"/>
        <c:varyColors val="0"/>
        <c:ser>
          <c:idx val="1"/>
          <c:order val="1"/>
          <c:tx>
            <c:strRef>
              <c:f>'Local Communication Score'!$I$1</c:f>
              <c:strCache>
                <c:ptCount val="1"/>
                <c:pt idx="0">
                  <c:v>Round 5 National Average</c:v>
                </c:pt>
              </c:strCache>
            </c:strRef>
          </c:tx>
          <c:spPr>
            <a:ln w="28575" cap="rnd">
              <a:solidFill>
                <a:schemeClr val="accent2"/>
              </a:solidFill>
              <a:round/>
            </a:ln>
            <a:effectLst/>
          </c:spPr>
          <c:marker>
            <c:symbol val="none"/>
          </c:marker>
          <c:cat>
            <c:numRef>
              <c:f>'Local Communication Score'!$A$2:$A$84</c:f>
              <c:numCache>
                <c:formatCode>General</c:formatCode>
                <c:ptCount val="83"/>
                <c:pt idx="0">
                  <c:v>131</c:v>
                </c:pt>
                <c:pt idx="1">
                  <c:v>88</c:v>
                </c:pt>
                <c:pt idx="2">
                  <c:v>27</c:v>
                </c:pt>
                <c:pt idx="3">
                  <c:v>102</c:v>
                </c:pt>
                <c:pt idx="4">
                  <c:v>98</c:v>
                </c:pt>
                <c:pt idx="5">
                  <c:v>35</c:v>
                </c:pt>
                <c:pt idx="6">
                  <c:v>19</c:v>
                </c:pt>
                <c:pt idx="7">
                  <c:v>103</c:v>
                </c:pt>
                <c:pt idx="8">
                  <c:v>143</c:v>
                </c:pt>
                <c:pt idx="9">
                  <c:v>176</c:v>
                </c:pt>
                <c:pt idx="10">
                  <c:v>160</c:v>
                </c:pt>
                <c:pt idx="11">
                  <c:v>31</c:v>
                </c:pt>
                <c:pt idx="12">
                  <c:v>84</c:v>
                </c:pt>
                <c:pt idx="13">
                  <c:v>119</c:v>
                </c:pt>
                <c:pt idx="14">
                  <c:v>26</c:v>
                </c:pt>
                <c:pt idx="15">
                  <c:v>82</c:v>
                </c:pt>
                <c:pt idx="16">
                  <c:v>159</c:v>
                </c:pt>
                <c:pt idx="17">
                  <c:v>25</c:v>
                </c:pt>
                <c:pt idx="18">
                  <c:v>87</c:v>
                </c:pt>
                <c:pt idx="19">
                  <c:v>149</c:v>
                </c:pt>
                <c:pt idx="20">
                  <c:v>47</c:v>
                </c:pt>
                <c:pt idx="21">
                  <c:v>116</c:v>
                </c:pt>
                <c:pt idx="22">
                  <c:v>7</c:v>
                </c:pt>
                <c:pt idx="23">
                  <c:v>81</c:v>
                </c:pt>
                <c:pt idx="24">
                  <c:v>170</c:v>
                </c:pt>
                <c:pt idx="25">
                  <c:v>39</c:v>
                </c:pt>
                <c:pt idx="26">
                  <c:v>8</c:v>
                </c:pt>
                <c:pt idx="27">
                  <c:v>52</c:v>
                </c:pt>
                <c:pt idx="28">
                  <c:v>2</c:v>
                </c:pt>
                <c:pt idx="29">
                  <c:v>171</c:v>
                </c:pt>
                <c:pt idx="30">
                  <c:v>80</c:v>
                </c:pt>
                <c:pt idx="31">
                  <c:v>120</c:v>
                </c:pt>
                <c:pt idx="32">
                  <c:v>104</c:v>
                </c:pt>
                <c:pt idx="33">
                  <c:v>138</c:v>
                </c:pt>
                <c:pt idx="34">
                  <c:v>147</c:v>
                </c:pt>
                <c:pt idx="35">
                  <c:v>145</c:v>
                </c:pt>
                <c:pt idx="36">
                  <c:v>37</c:v>
                </c:pt>
                <c:pt idx="37">
                  <c:v>64</c:v>
                </c:pt>
                <c:pt idx="38">
                  <c:v>162</c:v>
                </c:pt>
                <c:pt idx="39">
                  <c:v>45</c:v>
                </c:pt>
                <c:pt idx="40">
                  <c:v>83</c:v>
                </c:pt>
                <c:pt idx="41">
                  <c:v>63</c:v>
                </c:pt>
                <c:pt idx="42">
                  <c:v>78</c:v>
                </c:pt>
                <c:pt idx="43">
                  <c:v>109</c:v>
                </c:pt>
                <c:pt idx="44">
                  <c:v>156</c:v>
                </c:pt>
                <c:pt idx="45">
                  <c:v>155</c:v>
                </c:pt>
                <c:pt idx="46">
                  <c:v>110</c:v>
                </c:pt>
                <c:pt idx="47">
                  <c:v>16</c:v>
                </c:pt>
                <c:pt idx="48">
                  <c:v>163</c:v>
                </c:pt>
                <c:pt idx="49">
                  <c:v>3</c:v>
                </c:pt>
                <c:pt idx="50">
                  <c:v>42</c:v>
                </c:pt>
                <c:pt idx="51">
                  <c:v>34</c:v>
                </c:pt>
                <c:pt idx="52">
                  <c:v>157</c:v>
                </c:pt>
                <c:pt idx="53">
                  <c:v>132</c:v>
                </c:pt>
                <c:pt idx="54">
                  <c:v>94</c:v>
                </c:pt>
                <c:pt idx="55">
                  <c:v>48</c:v>
                </c:pt>
                <c:pt idx="56">
                  <c:v>142</c:v>
                </c:pt>
                <c:pt idx="57">
                  <c:v>144</c:v>
                </c:pt>
                <c:pt idx="58">
                  <c:v>148</c:v>
                </c:pt>
                <c:pt idx="59">
                  <c:v>24</c:v>
                </c:pt>
                <c:pt idx="60">
                  <c:v>23</c:v>
                </c:pt>
                <c:pt idx="61">
                  <c:v>154</c:v>
                </c:pt>
                <c:pt idx="62">
                  <c:v>97</c:v>
                </c:pt>
                <c:pt idx="63">
                  <c:v>71</c:v>
                </c:pt>
                <c:pt idx="64">
                  <c:v>117</c:v>
                </c:pt>
                <c:pt idx="65">
                  <c:v>50</c:v>
                </c:pt>
                <c:pt idx="66">
                  <c:v>6</c:v>
                </c:pt>
                <c:pt idx="67">
                  <c:v>92</c:v>
                </c:pt>
                <c:pt idx="68">
                  <c:v>36</c:v>
                </c:pt>
                <c:pt idx="69">
                  <c:v>99</c:v>
                </c:pt>
                <c:pt idx="70">
                  <c:v>28</c:v>
                </c:pt>
                <c:pt idx="71">
                  <c:v>68</c:v>
                </c:pt>
                <c:pt idx="72">
                  <c:v>75</c:v>
                </c:pt>
                <c:pt idx="73">
                  <c:v>51</c:v>
                </c:pt>
                <c:pt idx="74">
                  <c:v>124</c:v>
                </c:pt>
                <c:pt idx="75">
                  <c:v>129</c:v>
                </c:pt>
                <c:pt idx="76">
                  <c:v>161</c:v>
                </c:pt>
                <c:pt idx="77">
                  <c:v>113</c:v>
                </c:pt>
                <c:pt idx="78">
                  <c:v>60</c:v>
                </c:pt>
                <c:pt idx="79">
                  <c:v>130</c:v>
                </c:pt>
                <c:pt idx="80">
                  <c:v>114</c:v>
                </c:pt>
                <c:pt idx="81">
                  <c:v>168</c:v>
                </c:pt>
                <c:pt idx="82">
                  <c:v>73</c:v>
                </c:pt>
              </c:numCache>
            </c:numRef>
          </c:cat>
          <c:val>
            <c:numRef>
              <c:f>'Local Communication Score'!$I$2:$I$84</c:f>
              <c:numCache>
                <c:formatCode>0%</c:formatCode>
                <c:ptCount val="83"/>
                <c:pt idx="0">
                  <c:v>0.6</c:v>
                </c:pt>
                <c:pt idx="1">
                  <c:v>0.6</c:v>
                </c:pt>
                <c:pt idx="2">
                  <c:v>0.6</c:v>
                </c:pt>
                <c:pt idx="3">
                  <c:v>0.6</c:v>
                </c:pt>
                <c:pt idx="4">
                  <c:v>0.6</c:v>
                </c:pt>
                <c:pt idx="5">
                  <c:v>0.6</c:v>
                </c:pt>
                <c:pt idx="6">
                  <c:v>0.6</c:v>
                </c:pt>
                <c:pt idx="7">
                  <c:v>0.6</c:v>
                </c:pt>
                <c:pt idx="8">
                  <c:v>0.6</c:v>
                </c:pt>
                <c:pt idx="9">
                  <c:v>0.6</c:v>
                </c:pt>
                <c:pt idx="10">
                  <c:v>0.6</c:v>
                </c:pt>
                <c:pt idx="11">
                  <c:v>0.6</c:v>
                </c:pt>
                <c:pt idx="12">
                  <c:v>0.6</c:v>
                </c:pt>
                <c:pt idx="13">
                  <c:v>0.6</c:v>
                </c:pt>
                <c:pt idx="14">
                  <c:v>0.6</c:v>
                </c:pt>
                <c:pt idx="15">
                  <c:v>0.6</c:v>
                </c:pt>
                <c:pt idx="16">
                  <c:v>0.6</c:v>
                </c:pt>
                <c:pt idx="17">
                  <c:v>0.6</c:v>
                </c:pt>
                <c:pt idx="18">
                  <c:v>0.6</c:v>
                </c:pt>
                <c:pt idx="19">
                  <c:v>0.6</c:v>
                </c:pt>
                <c:pt idx="20">
                  <c:v>0.6</c:v>
                </c:pt>
                <c:pt idx="21">
                  <c:v>0.6</c:v>
                </c:pt>
                <c:pt idx="22">
                  <c:v>0.6</c:v>
                </c:pt>
                <c:pt idx="23">
                  <c:v>0.6</c:v>
                </c:pt>
                <c:pt idx="24">
                  <c:v>0.6</c:v>
                </c:pt>
                <c:pt idx="25">
                  <c:v>0.6</c:v>
                </c:pt>
                <c:pt idx="26">
                  <c:v>0.6</c:v>
                </c:pt>
                <c:pt idx="27">
                  <c:v>0.6</c:v>
                </c:pt>
                <c:pt idx="28">
                  <c:v>0.6</c:v>
                </c:pt>
                <c:pt idx="29">
                  <c:v>0.6</c:v>
                </c:pt>
                <c:pt idx="30">
                  <c:v>0.6</c:v>
                </c:pt>
                <c:pt idx="31">
                  <c:v>0.6</c:v>
                </c:pt>
                <c:pt idx="32">
                  <c:v>0.6</c:v>
                </c:pt>
                <c:pt idx="33">
                  <c:v>0.6</c:v>
                </c:pt>
                <c:pt idx="34">
                  <c:v>0.6</c:v>
                </c:pt>
                <c:pt idx="35">
                  <c:v>0.6</c:v>
                </c:pt>
                <c:pt idx="36">
                  <c:v>0.6</c:v>
                </c:pt>
                <c:pt idx="37">
                  <c:v>0.6</c:v>
                </c:pt>
                <c:pt idx="38">
                  <c:v>0.6</c:v>
                </c:pt>
                <c:pt idx="39">
                  <c:v>0.6</c:v>
                </c:pt>
                <c:pt idx="40">
                  <c:v>0.6</c:v>
                </c:pt>
                <c:pt idx="41">
                  <c:v>0.6</c:v>
                </c:pt>
                <c:pt idx="42">
                  <c:v>0.6</c:v>
                </c:pt>
                <c:pt idx="43">
                  <c:v>0.6</c:v>
                </c:pt>
                <c:pt idx="44">
                  <c:v>0.6</c:v>
                </c:pt>
                <c:pt idx="45">
                  <c:v>0.6</c:v>
                </c:pt>
                <c:pt idx="46">
                  <c:v>0.6</c:v>
                </c:pt>
                <c:pt idx="47">
                  <c:v>0.6</c:v>
                </c:pt>
                <c:pt idx="48">
                  <c:v>0.6</c:v>
                </c:pt>
                <c:pt idx="49">
                  <c:v>0.6</c:v>
                </c:pt>
                <c:pt idx="50">
                  <c:v>0.6</c:v>
                </c:pt>
                <c:pt idx="51">
                  <c:v>0.6</c:v>
                </c:pt>
                <c:pt idx="52">
                  <c:v>0.6</c:v>
                </c:pt>
                <c:pt idx="53">
                  <c:v>0.6</c:v>
                </c:pt>
                <c:pt idx="54">
                  <c:v>0.6</c:v>
                </c:pt>
                <c:pt idx="55">
                  <c:v>0.6</c:v>
                </c:pt>
                <c:pt idx="56">
                  <c:v>0.6</c:v>
                </c:pt>
                <c:pt idx="57">
                  <c:v>0.6</c:v>
                </c:pt>
                <c:pt idx="58">
                  <c:v>0.6</c:v>
                </c:pt>
                <c:pt idx="59">
                  <c:v>0.6</c:v>
                </c:pt>
                <c:pt idx="60">
                  <c:v>0.6</c:v>
                </c:pt>
                <c:pt idx="61">
                  <c:v>0.6</c:v>
                </c:pt>
                <c:pt idx="62">
                  <c:v>0.6</c:v>
                </c:pt>
                <c:pt idx="63">
                  <c:v>0.6</c:v>
                </c:pt>
                <c:pt idx="64">
                  <c:v>0.6</c:v>
                </c:pt>
                <c:pt idx="65">
                  <c:v>0.6</c:v>
                </c:pt>
                <c:pt idx="66">
                  <c:v>0.6</c:v>
                </c:pt>
                <c:pt idx="67">
                  <c:v>0.6</c:v>
                </c:pt>
                <c:pt idx="68">
                  <c:v>0.6</c:v>
                </c:pt>
                <c:pt idx="69">
                  <c:v>0.6</c:v>
                </c:pt>
                <c:pt idx="70">
                  <c:v>0.6</c:v>
                </c:pt>
                <c:pt idx="71">
                  <c:v>0.6</c:v>
                </c:pt>
                <c:pt idx="72">
                  <c:v>0.6</c:v>
                </c:pt>
                <c:pt idx="73">
                  <c:v>0.6</c:v>
                </c:pt>
                <c:pt idx="74">
                  <c:v>0.6</c:v>
                </c:pt>
                <c:pt idx="75">
                  <c:v>0.6</c:v>
                </c:pt>
                <c:pt idx="76">
                  <c:v>0.6</c:v>
                </c:pt>
                <c:pt idx="77">
                  <c:v>0.6</c:v>
                </c:pt>
                <c:pt idx="78">
                  <c:v>0.6</c:v>
                </c:pt>
                <c:pt idx="79">
                  <c:v>0.6</c:v>
                </c:pt>
                <c:pt idx="80">
                  <c:v>0.6</c:v>
                </c:pt>
                <c:pt idx="81">
                  <c:v>0.6</c:v>
                </c:pt>
                <c:pt idx="82">
                  <c:v>0.6</c:v>
                </c:pt>
              </c:numCache>
            </c:numRef>
          </c:val>
          <c:smooth val="0"/>
          <c:extLst>
            <c:ext xmlns:c16="http://schemas.microsoft.com/office/drawing/2014/chart" uri="{C3380CC4-5D6E-409C-BE32-E72D297353CC}">
              <c16:uniqueId val="{00000001-5777-48BC-A78A-B02E9EC8C67A}"/>
            </c:ext>
          </c:extLst>
        </c:ser>
        <c:ser>
          <c:idx val="2"/>
          <c:order val="2"/>
          <c:tx>
            <c:strRef>
              <c:f>'Local Communication Score'!$J$1</c:f>
              <c:strCache>
                <c:ptCount val="1"/>
                <c:pt idx="0">
                  <c:v>Round 4 National Average</c:v>
                </c:pt>
              </c:strCache>
            </c:strRef>
          </c:tx>
          <c:spPr>
            <a:ln w="28575" cap="rnd">
              <a:solidFill>
                <a:schemeClr val="accent3"/>
              </a:solidFill>
              <a:round/>
            </a:ln>
            <a:effectLst/>
          </c:spPr>
          <c:marker>
            <c:symbol val="none"/>
          </c:marker>
          <c:cat>
            <c:numRef>
              <c:f>'Local Communication Score'!$A$2:$A$84</c:f>
              <c:numCache>
                <c:formatCode>General</c:formatCode>
                <c:ptCount val="83"/>
                <c:pt idx="0">
                  <c:v>131</c:v>
                </c:pt>
                <c:pt idx="1">
                  <c:v>88</c:v>
                </c:pt>
                <c:pt idx="2">
                  <c:v>27</c:v>
                </c:pt>
                <c:pt idx="3">
                  <c:v>102</c:v>
                </c:pt>
                <c:pt idx="4">
                  <c:v>98</c:v>
                </c:pt>
                <c:pt idx="5">
                  <c:v>35</c:v>
                </c:pt>
                <c:pt idx="6">
                  <c:v>19</c:v>
                </c:pt>
                <c:pt idx="7">
                  <c:v>103</c:v>
                </c:pt>
                <c:pt idx="8">
                  <c:v>143</c:v>
                </c:pt>
                <c:pt idx="9">
                  <c:v>176</c:v>
                </c:pt>
                <c:pt idx="10">
                  <c:v>160</c:v>
                </c:pt>
                <c:pt idx="11">
                  <c:v>31</c:v>
                </c:pt>
                <c:pt idx="12">
                  <c:v>84</c:v>
                </c:pt>
                <c:pt idx="13">
                  <c:v>119</c:v>
                </c:pt>
                <c:pt idx="14">
                  <c:v>26</c:v>
                </c:pt>
                <c:pt idx="15">
                  <c:v>82</c:v>
                </c:pt>
                <c:pt idx="16">
                  <c:v>159</c:v>
                </c:pt>
                <c:pt idx="17">
                  <c:v>25</c:v>
                </c:pt>
                <c:pt idx="18">
                  <c:v>87</c:v>
                </c:pt>
                <c:pt idx="19">
                  <c:v>149</c:v>
                </c:pt>
                <c:pt idx="20">
                  <c:v>47</c:v>
                </c:pt>
                <c:pt idx="21">
                  <c:v>116</c:v>
                </c:pt>
                <c:pt idx="22">
                  <c:v>7</c:v>
                </c:pt>
                <c:pt idx="23">
                  <c:v>81</c:v>
                </c:pt>
                <c:pt idx="24">
                  <c:v>170</c:v>
                </c:pt>
                <c:pt idx="25">
                  <c:v>39</c:v>
                </c:pt>
                <c:pt idx="26">
                  <c:v>8</c:v>
                </c:pt>
                <c:pt idx="27">
                  <c:v>52</c:v>
                </c:pt>
                <c:pt idx="28">
                  <c:v>2</c:v>
                </c:pt>
                <c:pt idx="29">
                  <c:v>171</c:v>
                </c:pt>
                <c:pt idx="30">
                  <c:v>80</c:v>
                </c:pt>
                <c:pt idx="31">
                  <c:v>120</c:v>
                </c:pt>
                <c:pt idx="32">
                  <c:v>104</c:v>
                </c:pt>
                <c:pt idx="33">
                  <c:v>138</c:v>
                </c:pt>
                <c:pt idx="34">
                  <c:v>147</c:v>
                </c:pt>
                <c:pt idx="35">
                  <c:v>145</c:v>
                </c:pt>
                <c:pt idx="36">
                  <c:v>37</c:v>
                </c:pt>
                <c:pt idx="37">
                  <c:v>64</c:v>
                </c:pt>
                <c:pt idx="38">
                  <c:v>162</c:v>
                </c:pt>
                <c:pt idx="39">
                  <c:v>45</c:v>
                </c:pt>
                <c:pt idx="40">
                  <c:v>83</c:v>
                </c:pt>
                <c:pt idx="41">
                  <c:v>63</c:v>
                </c:pt>
                <c:pt idx="42">
                  <c:v>78</c:v>
                </c:pt>
                <c:pt idx="43">
                  <c:v>109</c:v>
                </c:pt>
                <c:pt idx="44">
                  <c:v>156</c:v>
                </c:pt>
                <c:pt idx="45">
                  <c:v>155</c:v>
                </c:pt>
                <c:pt idx="46">
                  <c:v>110</c:v>
                </c:pt>
                <c:pt idx="47">
                  <c:v>16</c:v>
                </c:pt>
                <c:pt idx="48">
                  <c:v>163</c:v>
                </c:pt>
                <c:pt idx="49">
                  <c:v>3</c:v>
                </c:pt>
                <c:pt idx="50">
                  <c:v>42</c:v>
                </c:pt>
                <c:pt idx="51">
                  <c:v>34</c:v>
                </c:pt>
                <c:pt idx="52">
                  <c:v>157</c:v>
                </c:pt>
                <c:pt idx="53">
                  <c:v>132</c:v>
                </c:pt>
                <c:pt idx="54">
                  <c:v>94</c:v>
                </c:pt>
                <c:pt idx="55">
                  <c:v>48</c:v>
                </c:pt>
                <c:pt idx="56">
                  <c:v>142</c:v>
                </c:pt>
                <c:pt idx="57">
                  <c:v>144</c:v>
                </c:pt>
                <c:pt idx="58">
                  <c:v>148</c:v>
                </c:pt>
                <c:pt idx="59">
                  <c:v>24</c:v>
                </c:pt>
                <c:pt idx="60">
                  <c:v>23</c:v>
                </c:pt>
                <c:pt idx="61">
                  <c:v>154</c:v>
                </c:pt>
                <c:pt idx="62">
                  <c:v>97</c:v>
                </c:pt>
                <c:pt idx="63">
                  <c:v>71</c:v>
                </c:pt>
                <c:pt idx="64">
                  <c:v>117</c:v>
                </c:pt>
                <c:pt idx="65">
                  <c:v>50</c:v>
                </c:pt>
                <c:pt idx="66">
                  <c:v>6</c:v>
                </c:pt>
                <c:pt idx="67">
                  <c:v>92</c:v>
                </c:pt>
                <c:pt idx="68">
                  <c:v>36</c:v>
                </c:pt>
                <c:pt idx="69">
                  <c:v>99</c:v>
                </c:pt>
                <c:pt idx="70">
                  <c:v>28</c:v>
                </c:pt>
                <c:pt idx="71">
                  <c:v>68</c:v>
                </c:pt>
                <c:pt idx="72">
                  <c:v>75</c:v>
                </c:pt>
                <c:pt idx="73">
                  <c:v>51</c:v>
                </c:pt>
                <c:pt idx="74">
                  <c:v>124</c:v>
                </c:pt>
                <c:pt idx="75">
                  <c:v>129</c:v>
                </c:pt>
                <c:pt idx="76">
                  <c:v>161</c:v>
                </c:pt>
                <c:pt idx="77">
                  <c:v>113</c:v>
                </c:pt>
                <c:pt idx="78">
                  <c:v>60</c:v>
                </c:pt>
                <c:pt idx="79">
                  <c:v>130</c:v>
                </c:pt>
                <c:pt idx="80">
                  <c:v>114</c:v>
                </c:pt>
                <c:pt idx="81">
                  <c:v>168</c:v>
                </c:pt>
                <c:pt idx="82">
                  <c:v>73</c:v>
                </c:pt>
              </c:numCache>
            </c:numRef>
          </c:cat>
          <c:val>
            <c:numRef>
              <c:f>'Local Communication Score'!$J$2:$J$84</c:f>
              <c:numCache>
                <c:formatCode>0%</c:formatCode>
                <c:ptCount val="83"/>
                <c:pt idx="0">
                  <c:v>0.65</c:v>
                </c:pt>
                <c:pt idx="1">
                  <c:v>0.65</c:v>
                </c:pt>
                <c:pt idx="2">
                  <c:v>0.65</c:v>
                </c:pt>
                <c:pt idx="3">
                  <c:v>0.65</c:v>
                </c:pt>
                <c:pt idx="4">
                  <c:v>0.65</c:v>
                </c:pt>
                <c:pt idx="5">
                  <c:v>0.65</c:v>
                </c:pt>
                <c:pt idx="6">
                  <c:v>0.65</c:v>
                </c:pt>
                <c:pt idx="7">
                  <c:v>0.65</c:v>
                </c:pt>
                <c:pt idx="8">
                  <c:v>0.65</c:v>
                </c:pt>
                <c:pt idx="9">
                  <c:v>0.65</c:v>
                </c:pt>
                <c:pt idx="10">
                  <c:v>0.65</c:v>
                </c:pt>
                <c:pt idx="11">
                  <c:v>0.65</c:v>
                </c:pt>
                <c:pt idx="12">
                  <c:v>0.65</c:v>
                </c:pt>
                <c:pt idx="13">
                  <c:v>0.65</c:v>
                </c:pt>
                <c:pt idx="14">
                  <c:v>0.65</c:v>
                </c:pt>
                <c:pt idx="15">
                  <c:v>0.65</c:v>
                </c:pt>
                <c:pt idx="16">
                  <c:v>0.65</c:v>
                </c:pt>
                <c:pt idx="17">
                  <c:v>0.65</c:v>
                </c:pt>
                <c:pt idx="18">
                  <c:v>0.65</c:v>
                </c:pt>
                <c:pt idx="19">
                  <c:v>0.65</c:v>
                </c:pt>
                <c:pt idx="20">
                  <c:v>0.65</c:v>
                </c:pt>
                <c:pt idx="21">
                  <c:v>0.65</c:v>
                </c:pt>
                <c:pt idx="22">
                  <c:v>0.65</c:v>
                </c:pt>
                <c:pt idx="23">
                  <c:v>0.65</c:v>
                </c:pt>
                <c:pt idx="24">
                  <c:v>0.65</c:v>
                </c:pt>
                <c:pt idx="25">
                  <c:v>0.65</c:v>
                </c:pt>
                <c:pt idx="26">
                  <c:v>0.65</c:v>
                </c:pt>
                <c:pt idx="27">
                  <c:v>0.65</c:v>
                </c:pt>
                <c:pt idx="28">
                  <c:v>0.65</c:v>
                </c:pt>
                <c:pt idx="29">
                  <c:v>0.65</c:v>
                </c:pt>
                <c:pt idx="30">
                  <c:v>0.65</c:v>
                </c:pt>
                <c:pt idx="31">
                  <c:v>0.65</c:v>
                </c:pt>
                <c:pt idx="32">
                  <c:v>0.65</c:v>
                </c:pt>
                <c:pt idx="33">
                  <c:v>0.65</c:v>
                </c:pt>
                <c:pt idx="34">
                  <c:v>0.65</c:v>
                </c:pt>
                <c:pt idx="35">
                  <c:v>0.65</c:v>
                </c:pt>
                <c:pt idx="36">
                  <c:v>0.65</c:v>
                </c:pt>
                <c:pt idx="37">
                  <c:v>0.65</c:v>
                </c:pt>
                <c:pt idx="38">
                  <c:v>0.65</c:v>
                </c:pt>
                <c:pt idx="39">
                  <c:v>0.65</c:v>
                </c:pt>
                <c:pt idx="40">
                  <c:v>0.65</c:v>
                </c:pt>
                <c:pt idx="41">
                  <c:v>0.65</c:v>
                </c:pt>
                <c:pt idx="42">
                  <c:v>0.65</c:v>
                </c:pt>
                <c:pt idx="43">
                  <c:v>0.65</c:v>
                </c:pt>
                <c:pt idx="44">
                  <c:v>0.65</c:v>
                </c:pt>
                <c:pt idx="45">
                  <c:v>0.65</c:v>
                </c:pt>
                <c:pt idx="46">
                  <c:v>0.65</c:v>
                </c:pt>
                <c:pt idx="47">
                  <c:v>0.65</c:v>
                </c:pt>
                <c:pt idx="48">
                  <c:v>0.65</c:v>
                </c:pt>
                <c:pt idx="49">
                  <c:v>0.65</c:v>
                </c:pt>
                <c:pt idx="50">
                  <c:v>0.65</c:v>
                </c:pt>
                <c:pt idx="51">
                  <c:v>0.65</c:v>
                </c:pt>
                <c:pt idx="52">
                  <c:v>0.65</c:v>
                </c:pt>
                <c:pt idx="53">
                  <c:v>0.65</c:v>
                </c:pt>
                <c:pt idx="54">
                  <c:v>0.65</c:v>
                </c:pt>
                <c:pt idx="55">
                  <c:v>0.65</c:v>
                </c:pt>
                <c:pt idx="56">
                  <c:v>0.65</c:v>
                </c:pt>
                <c:pt idx="57">
                  <c:v>0.65</c:v>
                </c:pt>
                <c:pt idx="58">
                  <c:v>0.65</c:v>
                </c:pt>
                <c:pt idx="59">
                  <c:v>0.65</c:v>
                </c:pt>
                <c:pt idx="60">
                  <c:v>0.65</c:v>
                </c:pt>
                <c:pt idx="61">
                  <c:v>0.65</c:v>
                </c:pt>
                <c:pt idx="62">
                  <c:v>0.65</c:v>
                </c:pt>
                <c:pt idx="63">
                  <c:v>0.65</c:v>
                </c:pt>
                <c:pt idx="64">
                  <c:v>0.65</c:v>
                </c:pt>
                <c:pt idx="65">
                  <c:v>0.65</c:v>
                </c:pt>
                <c:pt idx="66">
                  <c:v>0.65</c:v>
                </c:pt>
                <c:pt idx="67">
                  <c:v>0.65</c:v>
                </c:pt>
                <c:pt idx="68">
                  <c:v>0.65</c:v>
                </c:pt>
                <c:pt idx="69">
                  <c:v>0.65</c:v>
                </c:pt>
                <c:pt idx="70">
                  <c:v>0.65</c:v>
                </c:pt>
                <c:pt idx="71">
                  <c:v>0.65</c:v>
                </c:pt>
                <c:pt idx="72">
                  <c:v>0.65</c:v>
                </c:pt>
                <c:pt idx="73">
                  <c:v>0.65</c:v>
                </c:pt>
                <c:pt idx="74">
                  <c:v>0.65</c:v>
                </c:pt>
                <c:pt idx="75">
                  <c:v>0.65</c:v>
                </c:pt>
                <c:pt idx="76">
                  <c:v>0.65</c:v>
                </c:pt>
                <c:pt idx="77">
                  <c:v>0.65</c:v>
                </c:pt>
                <c:pt idx="78">
                  <c:v>0.65</c:v>
                </c:pt>
                <c:pt idx="79">
                  <c:v>0.65</c:v>
                </c:pt>
                <c:pt idx="80">
                  <c:v>0.65</c:v>
                </c:pt>
                <c:pt idx="81">
                  <c:v>0.65</c:v>
                </c:pt>
                <c:pt idx="82">
                  <c:v>0.65</c:v>
                </c:pt>
              </c:numCache>
            </c:numRef>
          </c:val>
          <c:smooth val="0"/>
          <c:extLst>
            <c:ext xmlns:c16="http://schemas.microsoft.com/office/drawing/2014/chart" uri="{C3380CC4-5D6E-409C-BE32-E72D297353CC}">
              <c16:uniqueId val="{00000002-5777-48BC-A78A-B02E9EC8C67A}"/>
            </c:ext>
          </c:extLst>
        </c:ser>
        <c:dLbls>
          <c:showLegendKey val="0"/>
          <c:showVal val="0"/>
          <c:showCatName val="0"/>
          <c:showSerName val="0"/>
          <c:showPercent val="0"/>
          <c:showBubbleSize val="0"/>
        </c:dLbls>
        <c:marker val="1"/>
        <c:smooth val="0"/>
        <c:axId val="639159600"/>
        <c:axId val="639168600"/>
      </c:lineChart>
      <c:catAx>
        <c:axId val="639159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639168600"/>
        <c:crosses val="autoZero"/>
        <c:auto val="1"/>
        <c:lblAlgn val="ctr"/>
        <c:lblOffset val="100"/>
        <c:noMultiLvlLbl val="0"/>
      </c:catAx>
      <c:valAx>
        <c:axId val="639168600"/>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GB"/>
                  <a:t>Comunnication Score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639159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ontserrat" panose="00000500000000000000" pitchFamily="2" charset="0"/>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GB"/>
              <a:t>Range Carer Rating (n=83)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barChart>
        <c:barDir val="col"/>
        <c:grouping val="clustered"/>
        <c:varyColors val="0"/>
        <c:ser>
          <c:idx val="0"/>
          <c:order val="0"/>
          <c:tx>
            <c:strRef>
              <c:f>'Range Carer Rating'!$M$1</c:f>
              <c:strCache>
                <c:ptCount val="1"/>
                <c:pt idx="0">
                  <c:v>Round 5</c:v>
                </c:pt>
              </c:strCache>
            </c:strRef>
          </c:tx>
          <c:spPr>
            <a:solidFill>
              <a:srgbClr val="584C95"/>
            </a:solidFill>
            <a:ln>
              <a:noFill/>
            </a:ln>
            <a:effectLst/>
          </c:spPr>
          <c:invertIfNegative val="0"/>
          <c:cat>
            <c:strRef>
              <c:f>'Range Carer Rating'!$L$2:$L$10</c:f>
              <c:strCache>
                <c:ptCount val="9"/>
                <c:pt idx="0">
                  <c:v>0-29</c:v>
                </c:pt>
                <c:pt idx="1">
                  <c:v>30-39</c:v>
                </c:pt>
                <c:pt idx="2">
                  <c:v>40-49</c:v>
                </c:pt>
                <c:pt idx="3">
                  <c:v>50-59</c:v>
                </c:pt>
                <c:pt idx="4">
                  <c:v>60-69</c:v>
                </c:pt>
                <c:pt idx="5">
                  <c:v>70-79</c:v>
                </c:pt>
                <c:pt idx="6">
                  <c:v>80-89</c:v>
                </c:pt>
                <c:pt idx="7">
                  <c:v>90-99</c:v>
                </c:pt>
                <c:pt idx="8">
                  <c:v>100</c:v>
                </c:pt>
              </c:strCache>
            </c:strRef>
          </c:cat>
          <c:val>
            <c:numRef>
              <c:f>'Range Carer Rating'!$M$2:$M$10</c:f>
              <c:numCache>
                <c:formatCode>General</c:formatCode>
                <c:ptCount val="9"/>
                <c:pt idx="2">
                  <c:v>13.253012048192772</c:v>
                </c:pt>
                <c:pt idx="3">
                  <c:v>13.253012048192772</c:v>
                </c:pt>
                <c:pt idx="4">
                  <c:v>38.554216867469883</c:v>
                </c:pt>
                <c:pt idx="5">
                  <c:v>22.891566265060241</c:v>
                </c:pt>
                <c:pt idx="6">
                  <c:v>9.6385542168674707</c:v>
                </c:pt>
                <c:pt idx="7">
                  <c:v>2.4096385542168677</c:v>
                </c:pt>
              </c:numCache>
            </c:numRef>
          </c:val>
          <c:extLst>
            <c:ext xmlns:c16="http://schemas.microsoft.com/office/drawing/2014/chart" uri="{C3380CC4-5D6E-409C-BE32-E72D297353CC}">
              <c16:uniqueId val="{00000000-A7E6-4D30-B810-3F9F36FBFBE5}"/>
            </c:ext>
          </c:extLst>
        </c:ser>
        <c:dLbls>
          <c:showLegendKey val="0"/>
          <c:showVal val="0"/>
          <c:showCatName val="0"/>
          <c:showSerName val="0"/>
          <c:showPercent val="0"/>
          <c:showBubbleSize val="0"/>
        </c:dLbls>
        <c:gapWidth val="75"/>
        <c:overlap val="-27"/>
        <c:axId val="920396720"/>
        <c:axId val="920399672"/>
      </c:barChart>
      <c:lineChart>
        <c:grouping val="standard"/>
        <c:varyColors val="0"/>
        <c:ser>
          <c:idx val="1"/>
          <c:order val="1"/>
          <c:tx>
            <c:strRef>
              <c:f>'Range Carer Rating'!$N$1</c:f>
              <c:strCache>
                <c:ptCount val="1"/>
                <c:pt idx="0">
                  <c:v>Round 4</c:v>
                </c:pt>
              </c:strCache>
            </c:strRef>
          </c:tx>
          <c:spPr>
            <a:ln w="28575" cap="rnd">
              <a:noFill/>
              <a:round/>
            </a:ln>
            <a:effectLst/>
          </c:spPr>
          <c:marker>
            <c:symbol val="diamond"/>
            <c:size val="10"/>
            <c:spPr>
              <a:solidFill>
                <a:schemeClr val="bg2">
                  <a:lumMod val="90000"/>
                </a:schemeClr>
              </a:solidFill>
              <a:ln w="9525">
                <a:solidFill>
                  <a:schemeClr val="tx1"/>
                </a:solidFill>
              </a:ln>
              <a:effectLst/>
            </c:spPr>
          </c:marker>
          <c:cat>
            <c:strRef>
              <c:f>'Range Carer Rating'!$L$2:$L$10</c:f>
              <c:strCache>
                <c:ptCount val="9"/>
                <c:pt idx="0">
                  <c:v>0-29</c:v>
                </c:pt>
                <c:pt idx="1">
                  <c:v>30-39</c:v>
                </c:pt>
                <c:pt idx="2">
                  <c:v>40-49</c:v>
                </c:pt>
                <c:pt idx="3">
                  <c:v>50-59</c:v>
                </c:pt>
                <c:pt idx="4">
                  <c:v>60-69</c:v>
                </c:pt>
                <c:pt idx="5">
                  <c:v>70-79</c:v>
                </c:pt>
                <c:pt idx="6">
                  <c:v>80-89</c:v>
                </c:pt>
                <c:pt idx="7">
                  <c:v>90-99</c:v>
                </c:pt>
                <c:pt idx="8">
                  <c:v>100</c:v>
                </c:pt>
              </c:strCache>
            </c:strRef>
          </c:cat>
          <c:val>
            <c:numRef>
              <c:f>'Range Carer Rating'!$N$2:$N$10</c:f>
              <c:numCache>
                <c:formatCode>General</c:formatCode>
                <c:ptCount val="9"/>
                <c:pt idx="0">
                  <c:v>1.2048192771084338</c:v>
                </c:pt>
                <c:pt idx="3">
                  <c:v>4.8192771084337354</c:v>
                </c:pt>
                <c:pt idx="4">
                  <c:v>26.506024096385545</c:v>
                </c:pt>
                <c:pt idx="5">
                  <c:v>45.783132530120483</c:v>
                </c:pt>
                <c:pt idx="6">
                  <c:v>14.457831325301203</c:v>
                </c:pt>
                <c:pt idx="7">
                  <c:v>1.2048192771084338</c:v>
                </c:pt>
                <c:pt idx="8" formatCode="0.000">
                  <c:v>1.2048192771084338</c:v>
                </c:pt>
              </c:numCache>
            </c:numRef>
          </c:val>
          <c:smooth val="0"/>
          <c:extLst>
            <c:ext xmlns:c16="http://schemas.microsoft.com/office/drawing/2014/chart" uri="{C3380CC4-5D6E-409C-BE32-E72D297353CC}">
              <c16:uniqueId val="{00000001-A7E6-4D30-B810-3F9F36FBFBE5}"/>
            </c:ext>
          </c:extLst>
        </c:ser>
        <c:dLbls>
          <c:showLegendKey val="0"/>
          <c:showVal val="0"/>
          <c:showCatName val="0"/>
          <c:showSerName val="0"/>
          <c:showPercent val="0"/>
          <c:showBubbleSize val="0"/>
        </c:dLbls>
        <c:marker val="1"/>
        <c:smooth val="0"/>
        <c:axId val="920396720"/>
        <c:axId val="920399672"/>
      </c:lineChart>
      <c:catAx>
        <c:axId val="9203967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GB"/>
                  <a:t>Carer</a:t>
                </a:r>
                <a:r>
                  <a:rPr lang="en-GB" baseline="0"/>
                  <a:t> Rating Ranges</a:t>
                </a:r>
                <a:endParaRPr lang="en-GB"/>
              </a:p>
            </c:rich>
          </c:tx>
          <c:layout>
            <c:manualLayout>
              <c:xMode val="edge"/>
              <c:yMode val="edge"/>
              <c:x val="0.47025245586737735"/>
              <c:y val="0.928201948904667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920399672"/>
        <c:crosses val="autoZero"/>
        <c:auto val="1"/>
        <c:lblAlgn val="ctr"/>
        <c:lblOffset val="100"/>
        <c:noMultiLvlLbl val="0"/>
      </c:catAx>
      <c:valAx>
        <c:axId val="920399672"/>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US"/>
                  <a:t>% Hospitals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920396720"/>
        <c:crosses val="autoZero"/>
        <c:crossBetween val="between"/>
      </c:valAx>
      <c:spPr>
        <a:noFill/>
        <a:ln>
          <a:noFill/>
        </a:ln>
        <a:effectLst/>
      </c:spPr>
    </c:plotArea>
    <c:legend>
      <c:legendPos val="b"/>
      <c:layout>
        <c:manualLayout>
          <c:xMode val="edge"/>
          <c:yMode val="edge"/>
          <c:x val="0.37702209098862643"/>
          <c:y val="0.97476810298622851"/>
          <c:w val="0.30984448818897636"/>
          <c:h val="2.523189701377145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ontserrat" panose="00000500000000000000" pitchFamily="2"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GB"/>
              <a:t>Range Communication Score (n=83)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barChart>
        <c:barDir val="col"/>
        <c:grouping val="clustered"/>
        <c:varyColors val="0"/>
        <c:ser>
          <c:idx val="0"/>
          <c:order val="0"/>
          <c:tx>
            <c:strRef>
              <c:f>'Range Communication Score'!$J$1</c:f>
              <c:strCache>
                <c:ptCount val="1"/>
                <c:pt idx="0">
                  <c:v>Round 5</c:v>
                </c:pt>
              </c:strCache>
            </c:strRef>
          </c:tx>
          <c:spPr>
            <a:solidFill>
              <a:srgbClr val="584C95"/>
            </a:solidFill>
            <a:ln>
              <a:noFill/>
            </a:ln>
            <a:effectLst/>
          </c:spPr>
          <c:invertIfNegative val="0"/>
          <c:cat>
            <c:strRef>
              <c:f>'Range Communication Score'!$I$2:$I$10</c:f>
              <c:strCache>
                <c:ptCount val="9"/>
                <c:pt idx="0">
                  <c:v>0-29</c:v>
                </c:pt>
                <c:pt idx="1">
                  <c:v>30-39</c:v>
                </c:pt>
                <c:pt idx="2">
                  <c:v>40-49</c:v>
                </c:pt>
                <c:pt idx="3">
                  <c:v>50-59</c:v>
                </c:pt>
                <c:pt idx="4">
                  <c:v>60-69</c:v>
                </c:pt>
                <c:pt idx="5">
                  <c:v>70-79</c:v>
                </c:pt>
                <c:pt idx="6">
                  <c:v>80-89</c:v>
                </c:pt>
                <c:pt idx="7">
                  <c:v>90-99</c:v>
                </c:pt>
                <c:pt idx="8">
                  <c:v>100</c:v>
                </c:pt>
              </c:strCache>
            </c:strRef>
          </c:cat>
          <c:val>
            <c:numRef>
              <c:f>'Range Communication Score'!$J$2:$J$10</c:f>
              <c:numCache>
                <c:formatCode>General</c:formatCode>
                <c:ptCount val="9"/>
                <c:pt idx="1">
                  <c:v>3.6144578313253009</c:v>
                </c:pt>
                <c:pt idx="2">
                  <c:v>18.072289156626507</c:v>
                </c:pt>
                <c:pt idx="3">
                  <c:v>27.710843373493976</c:v>
                </c:pt>
                <c:pt idx="4">
                  <c:v>26.506024096385545</c:v>
                </c:pt>
                <c:pt idx="5">
                  <c:v>21.686746987951807</c:v>
                </c:pt>
                <c:pt idx="6">
                  <c:v>1.2048192771084338</c:v>
                </c:pt>
                <c:pt idx="7">
                  <c:v>1.2048192771084338</c:v>
                </c:pt>
              </c:numCache>
            </c:numRef>
          </c:val>
          <c:extLst>
            <c:ext xmlns:c16="http://schemas.microsoft.com/office/drawing/2014/chart" uri="{C3380CC4-5D6E-409C-BE32-E72D297353CC}">
              <c16:uniqueId val="{00000000-5F5E-467D-8504-210CDB1ED6B2}"/>
            </c:ext>
          </c:extLst>
        </c:ser>
        <c:dLbls>
          <c:showLegendKey val="0"/>
          <c:showVal val="0"/>
          <c:showCatName val="0"/>
          <c:showSerName val="0"/>
          <c:showPercent val="0"/>
          <c:showBubbleSize val="0"/>
        </c:dLbls>
        <c:gapWidth val="75"/>
        <c:overlap val="-27"/>
        <c:axId val="920396720"/>
        <c:axId val="920399672"/>
      </c:barChart>
      <c:lineChart>
        <c:grouping val="standard"/>
        <c:varyColors val="0"/>
        <c:ser>
          <c:idx val="1"/>
          <c:order val="1"/>
          <c:tx>
            <c:strRef>
              <c:f>'Range Communication Score'!$K$1</c:f>
              <c:strCache>
                <c:ptCount val="1"/>
                <c:pt idx="0">
                  <c:v>Round 4</c:v>
                </c:pt>
              </c:strCache>
            </c:strRef>
          </c:tx>
          <c:spPr>
            <a:ln w="28575" cap="rnd">
              <a:noFill/>
              <a:round/>
            </a:ln>
            <a:effectLst/>
          </c:spPr>
          <c:marker>
            <c:symbol val="diamond"/>
            <c:size val="10"/>
            <c:spPr>
              <a:solidFill>
                <a:schemeClr val="bg2">
                  <a:lumMod val="90000"/>
                </a:schemeClr>
              </a:solidFill>
              <a:ln w="9525">
                <a:solidFill>
                  <a:schemeClr val="tx1"/>
                </a:solidFill>
              </a:ln>
              <a:effectLst/>
            </c:spPr>
          </c:marker>
          <c:cat>
            <c:strRef>
              <c:f>'Range Communication Score'!$I$2:$I$10</c:f>
              <c:strCache>
                <c:ptCount val="9"/>
                <c:pt idx="0">
                  <c:v>0-29</c:v>
                </c:pt>
                <c:pt idx="1">
                  <c:v>30-39</c:v>
                </c:pt>
                <c:pt idx="2">
                  <c:v>40-49</c:v>
                </c:pt>
                <c:pt idx="3">
                  <c:v>50-59</c:v>
                </c:pt>
                <c:pt idx="4">
                  <c:v>60-69</c:v>
                </c:pt>
                <c:pt idx="5">
                  <c:v>70-79</c:v>
                </c:pt>
                <c:pt idx="6">
                  <c:v>80-89</c:v>
                </c:pt>
                <c:pt idx="7">
                  <c:v>90-99</c:v>
                </c:pt>
                <c:pt idx="8">
                  <c:v>100</c:v>
                </c:pt>
              </c:strCache>
            </c:strRef>
          </c:cat>
          <c:val>
            <c:numRef>
              <c:f>'Range Communication Score'!$K$2:$K$10</c:f>
              <c:numCache>
                <c:formatCode>General</c:formatCode>
                <c:ptCount val="9"/>
                <c:pt idx="0">
                  <c:v>1.2048192771084338</c:v>
                </c:pt>
                <c:pt idx="2">
                  <c:v>2.4096385542168677</c:v>
                </c:pt>
                <c:pt idx="3">
                  <c:v>22.891566265060241</c:v>
                </c:pt>
                <c:pt idx="4">
                  <c:v>40.963855421686745</c:v>
                </c:pt>
                <c:pt idx="5">
                  <c:v>22.891566265060241</c:v>
                </c:pt>
                <c:pt idx="6">
                  <c:v>4.8192771084337354</c:v>
                </c:pt>
                <c:pt idx="7">
                  <c:v>1.2048192771084338</c:v>
                </c:pt>
              </c:numCache>
            </c:numRef>
          </c:val>
          <c:smooth val="0"/>
          <c:extLst>
            <c:ext xmlns:c16="http://schemas.microsoft.com/office/drawing/2014/chart" uri="{C3380CC4-5D6E-409C-BE32-E72D297353CC}">
              <c16:uniqueId val="{00000001-5F5E-467D-8504-210CDB1ED6B2}"/>
            </c:ext>
          </c:extLst>
        </c:ser>
        <c:dLbls>
          <c:showLegendKey val="0"/>
          <c:showVal val="0"/>
          <c:showCatName val="0"/>
          <c:showSerName val="0"/>
          <c:showPercent val="0"/>
          <c:showBubbleSize val="0"/>
        </c:dLbls>
        <c:marker val="1"/>
        <c:smooth val="0"/>
        <c:axId val="920396720"/>
        <c:axId val="920399672"/>
      </c:lineChart>
      <c:catAx>
        <c:axId val="9203967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GB"/>
                  <a:t>Communication</a:t>
                </a:r>
                <a:r>
                  <a:rPr lang="en-GB" baseline="0"/>
                  <a:t> Score Ranges</a:t>
                </a:r>
                <a:endParaRPr lang="en-GB"/>
              </a:p>
            </c:rich>
          </c:tx>
          <c:layout>
            <c:manualLayout>
              <c:xMode val="edge"/>
              <c:yMode val="edge"/>
              <c:x val="0.43696692049624597"/>
              <c:y val="0.9177054168781874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920399672"/>
        <c:crosses val="autoZero"/>
        <c:auto val="1"/>
        <c:lblAlgn val="ctr"/>
        <c:lblOffset val="100"/>
        <c:noMultiLvlLbl val="0"/>
      </c:catAx>
      <c:valAx>
        <c:axId val="920399672"/>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US"/>
                  <a:t>% Hospitals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920396720"/>
        <c:crosses val="autoZero"/>
        <c:crossBetween val="between"/>
      </c:valAx>
      <c:spPr>
        <a:noFill/>
        <a:ln>
          <a:noFill/>
        </a:ln>
        <a:effectLst/>
      </c:spPr>
    </c:plotArea>
    <c:legend>
      <c:legendPos val="b"/>
      <c:layout>
        <c:manualLayout>
          <c:xMode val="edge"/>
          <c:yMode val="edge"/>
          <c:x val="0.36571693028813801"/>
          <c:y val="0.96493362084956535"/>
          <c:w val="0.30984448818897636"/>
          <c:h val="3.13299907570000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ontserrat" panose="00000500000000000000" pitchFamily="2"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1</xdr:col>
      <xdr:colOff>20953</xdr:colOff>
      <xdr:row>0</xdr:row>
      <xdr:rowOff>17596</xdr:rowOff>
    </xdr:from>
    <xdr:to>
      <xdr:col>5</xdr:col>
      <xdr:colOff>123654</xdr:colOff>
      <xdr:row>3</xdr:row>
      <xdr:rowOff>532130</xdr:rowOff>
    </xdr:to>
    <xdr:pic>
      <xdr:nvPicPr>
        <xdr:cNvPr id="17" name="Picture 2">
          <a:extLst>
            <a:ext uri="{FF2B5EF4-FFF2-40B4-BE49-F238E27FC236}">
              <a16:creationId xmlns:a16="http://schemas.microsoft.com/office/drawing/2014/main" id="{F750FA73-3EFD-18DA-7A16-EED8CEA3C7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55803" y="17596"/>
          <a:ext cx="2591901" cy="1315904"/>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0.05151</cdr:x>
      <cdr:y>0.38316</cdr:y>
    </cdr:from>
    <cdr:to>
      <cdr:x>0.09528</cdr:x>
      <cdr:y>0.42192</cdr:y>
    </cdr:to>
    <cdr:sp macro="" textlink="">
      <cdr:nvSpPr>
        <cdr:cNvPr id="3" name="TextBox 1">
          <a:extLst xmlns:a="http://schemas.openxmlformats.org/drawingml/2006/main">
            <a:ext uri="{FF2B5EF4-FFF2-40B4-BE49-F238E27FC236}">
              <a16:creationId xmlns:a16="http://schemas.microsoft.com/office/drawing/2014/main" id="{03FF8B77-88BF-6455-FD0E-F1A29F2895C6}"/>
            </a:ext>
          </a:extLst>
        </cdr:cNvPr>
        <cdr:cNvSpPr txBox="1"/>
      </cdr:nvSpPr>
      <cdr:spPr>
        <a:xfrm xmlns:a="http://schemas.openxmlformats.org/drawingml/2006/main">
          <a:off x="944880" y="3324054"/>
          <a:ext cx="802821" cy="336267"/>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GB" sz="1000" b="1" baseline="0">
              <a:latin typeface="Montserrat" panose="00000500000000000000" pitchFamily="2" charset="0"/>
            </a:rPr>
            <a:t>Round 5 TNS, 60%</a:t>
          </a:r>
          <a:endParaRPr lang="en-GB" sz="1000" b="1">
            <a:latin typeface="Montserrat" panose="00000500000000000000" pitchFamily="2"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22859</xdr:colOff>
      <xdr:row>0</xdr:row>
      <xdr:rowOff>15649</xdr:rowOff>
    </xdr:from>
    <xdr:to>
      <xdr:col>31</xdr:col>
      <xdr:colOff>228600</xdr:colOff>
      <xdr:row>32</xdr:row>
      <xdr:rowOff>180976</xdr:rowOff>
    </xdr:to>
    <xdr:graphicFrame macro="">
      <xdr:nvGraphicFramePr>
        <xdr:cNvPr id="40" name="Chart 1">
          <a:extLst>
            <a:ext uri="{FF2B5EF4-FFF2-40B4-BE49-F238E27FC236}">
              <a16:creationId xmlns:a16="http://schemas.microsoft.com/office/drawing/2014/main" id="{9D3E5D30-4AEC-4CB7-AAC6-33FBD9D967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20002</xdr:rowOff>
    </xdr:from>
    <xdr:to>
      <xdr:col>28</xdr:col>
      <xdr:colOff>238124</xdr:colOff>
      <xdr:row>35</xdr:row>
      <xdr:rowOff>38100</xdr:rowOff>
    </xdr:to>
    <xdr:graphicFrame macro="">
      <xdr:nvGraphicFramePr>
        <xdr:cNvPr id="2" name="Chart 1">
          <a:extLst>
            <a:ext uri="{FF2B5EF4-FFF2-40B4-BE49-F238E27FC236}">
              <a16:creationId xmlns:a16="http://schemas.microsoft.com/office/drawing/2014/main" id="{652E1FF1-D16D-4E3B-8045-EFFAFF6939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609598</xdr:colOff>
      <xdr:row>1</xdr:row>
      <xdr:rowOff>3807</xdr:rowOff>
    </xdr:from>
    <xdr:to>
      <xdr:col>51</xdr:col>
      <xdr:colOff>85725</xdr:colOff>
      <xdr:row>39</xdr:row>
      <xdr:rowOff>180974</xdr:rowOff>
    </xdr:to>
    <xdr:graphicFrame macro="">
      <xdr:nvGraphicFramePr>
        <xdr:cNvPr id="3" name="Chart 2">
          <a:extLst>
            <a:ext uri="{FF2B5EF4-FFF2-40B4-BE49-F238E27FC236}">
              <a16:creationId xmlns:a16="http://schemas.microsoft.com/office/drawing/2014/main" id="{A29C9D1D-4C6A-CD51-C75E-81CD9BD88B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33</xdr:col>
      <xdr:colOff>390525</xdr:colOff>
      <xdr:row>10</xdr:row>
      <xdr:rowOff>100966</xdr:rowOff>
    </xdr:from>
    <xdr:to>
      <xdr:col>35</xdr:col>
      <xdr:colOff>333375</xdr:colOff>
      <xdr:row>11</xdr:row>
      <xdr:rowOff>97155</xdr:rowOff>
    </xdr:to>
    <xdr:sp macro="" textlink="">
      <xdr:nvSpPr>
        <xdr:cNvPr id="4" name="TextBox 3">
          <a:extLst>
            <a:ext uri="{FF2B5EF4-FFF2-40B4-BE49-F238E27FC236}">
              <a16:creationId xmlns:a16="http://schemas.microsoft.com/office/drawing/2014/main" id="{EB797D85-7084-4D5C-8FBE-56CFF885CFC2}"/>
            </a:ext>
          </a:extLst>
        </xdr:cNvPr>
        <xdr:cNvSpPr txBox="1"/>
      </xdr:nvSpPr>
      <xdr:spPr>
        <a:xfrm>
          <a:off x="27203400" y="2244091"/>
          <a:ext cx="1157288" cy="2105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latin typeface="Montserrat" panose="00000500000000000000" pitchFamily="2" charset="0"/>
            </a:rPr>
            <a:t>TNS,</a:t>
          </a:r>
          <a:r>
            <a:rPr lang="en-GB" sz="1100" b="1" baseline="0">
              <a:latin typeface="Montserrat" panose="00000500000000000000" pitchFamily="2" charset="0"/>
            </a:rPr>
            <a:t> 80.9%</a:t>
          </a:r>
          <a:endParaRPr lang="en-GB" sz="1100" b="1">
            <a:latin typeface="Montserrat" panose="00000500000000000000" pitchFamily="2" charset="0"/>
          </a:endParaRPr>
        </a:p>
      </xdr:txBody>
    </xdr:sp>
    <xdr:clientData/>
  </xdr:twoCellAnchor>
  <xdr:twoCellAnchor>
    <xdr:from>
      <xdr:col>11</xdr:col>
      <xdr:colOff>142875</xdr:colOff>
      <xdr:row>4</xdr:row>
      <xdr:rowOff>9525</xdr:rowOff>
    </xdr:from>
    <xdr:to>
      <xdr:col>12</xdr:col>
      <xdr:colOff>182063</xdr:colOff>
      <xdr:row>5</xdr:row>
      <xdr:rowOff>31024</xdr:rowOff>
    </xdr:to>
    <xdr:sp macro="" textlink="">
      <xdr:nvSpPr>
        <xdr:cNvPr id="5" name="TextBox 4">
          <a:extLst>
            <a:ext uri="{FF2B5EF4-FFF2-40B4-BE49-F238E27FC236}">
              <a16:creationId xmlns:a16="http://schemas.microsoft.com/office/drawing/2014/main" id="{926D507F-0E44-4809-8AAA-D2FD37637DB9}"/>
            </a:ext>
          </a:extLst>
        </xdr:cNvPr>
        <xdr:cNvSpPr txBox="1"/>
      </xdr:nvSpPr>
      <xdr:spPr>
        <a:xfrm>
          <a:off x="13592175" y="733425"/>
          <a:ext cx="648788" cy="202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baseline="0">
              <a:latin typeface="Montserrat" panose="00000500000000000000" pitchFamily="2" charset="0"/>
            </a:rPr>
            <a:t>100%</a:t>
          </a:r>
          <a:endParaRPr lang="en-GB" sz="1100" b="1">
            <a:latin typeface="Montserrat" panose="00000500000000000000" pitchFamily="2" charset="0"/>
          </a:endParaRPr>
        </a:p>
      </xdr:txBody>
    </xdr:sp>
    <xdr:clientData/>
  </xdr:twoCellAnchor>
  <xdr:twoCellAnchor>
    <xdr:from>
      <xdr:col>50</xdr:col>
      <xdr:colOff>180975</xdr:colOff>
      <xdr:row>24</xdr:row>
      <xdr:rowOff>171450</xdr:rowOff>
    </xdr:from>
    <xdr:to>
      <xdr:col>51</xdr:col>
      <xdr:colOff>220163</xdr:colOff>
      <xdr:row>26</xdr:row>
      <xdr:rowOff>11974</xdr:rowOff>
    </xdr:to>
    <xdr:sp macro="" textlink="">
      <xdr:nvSpPr>
        <xdr:cNvPr id="6" name="TextBox 5">
          <a:extLst>
            <a:ext uri="{FF2B5EF4-FFF2-40B4-BE49-F238E27FC236}">
              <a16:creationId xmlns:a16="http://schemas.microsoft.com/office/drawing/2014/main" id="{E9970EB9-7EDA-444D-B110-8A6BD90FA396}"/>
            </a:ext>
          </a:extLst>
        </xdr:cNvPr>
        <xdr:cNvSpPr txBox="1"/>
      </xdr:nvSpPr>
      <xdr:spPr>
        <a:xfrm>
          <a:off x="37404675" y="4514850"/>
          <a:ext cx="648788" cy="202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baseline="0">
              <a:latin typeface="Montserrat" panose="00000500000000000000" pitchFamily="2" charset="0"/>
            </a:rPr>
            <a:t>36.8%</a:t>
          </a:r>
          <a:endParaRPr lang="en-GB" sz="1100" b="1">
            <a:latin typeface="Montserrat" panose="00000500000000000000"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563336</xdr:colOff>
      <xdr:row>1</xdr:row>
      <xdr:rowOff>169000</xdr:rowOff>
    </xdr:from>
    <xdr:to>
      <xdr:col>52</xdr:col>
      <xdr:colOff>283301</xdr:colOff>
      <xdr:row>49</xdr:row>
      <xdr:rowOff>40820</xdr:rowOff>
    </xdr:to>
    <xdr:graphicFrame macro="">
      <xdr:nvGraphicFramePr>
        <xdr:cNvPr id="4" name="Chart 3">
          <a:extLst>
            <a:ext uri="{FF2B5EF4-FFF2-40B4-BE49-F238E27FC236}">
              <a16:creationId xmlns:a16="http://schemas.microsoft.com/office/drawing/2014/main" id="{684FD4DB-9DA5-799F-5CA2-27601D6969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36</xdr:col>
      <xdr:colOff>302048</xdr:colOff>
      <xdr:row>11</xdr:row>
      <xdr:rowOff>31750</xdr:rowOff>
    </xdr:from>
    <xdr:to>
      <xdr:col>38</xdr:col>
      <xdr:colOff>50588</xdr:colOff>
      <xdr:row>12</xdr:row>
      <xdr:rowOff>84667</xdr:rowOff>
    </xdr:to>
    <xdr:sp macro="" textlink="">
      <xdr:nvSpPr>
        <xdr:cNvPr id="5" name="TextBox 4">
          <a:extLst>
            <a:ext uri="{FF2B5EF4-FFF2-40B4-BE49-F238E27FC236}">
              <a16:creationId xmlns:a16="http://schemas.microsoft.com/office/drawing/2014/main" id="{76C14862-8995-4C89-B844-6788CA461328}"/>
            </a:ext>
            <a:ext uri="{147F2762-F138-4A5C-976F-8EAC2B608ADB}">
              <a16:predDERef xmlns:a16="http://schemas.microsoft.com/office/drawing/2014/main" pred="{684FD4DB-9DA5-799F-5CA2-27601D696901}"/>
            </a:ext>
          </a:extLst>
        </xdr:cNvPr>
        <xdr:cNvSpPr txBox="1"/>
      </xdr:nvSpPr>
      <xdr:spPr>
        <a:xfrm>
          <a:off x="28972298" y="2783417"/>
          <a:ext cx="976207" cy="264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latin typeface="Montserrat" panose="00000500000000000000" pitchFamily="2" charset="0"/>
            </a:rPr>
            <a:t>TNS,</a:t>
          </a:r>
          <a:r>
            <a:rPr lang="en-GB" sz="1100" b="1" baseline="0">
              <a:latin typeface="Montserrat" panose="00000500000000000000" pitchFamily="2" charset="0"/>
            </a:rPr>
            <a:t> 85.1%</a:t>
          </a:r>
          <a:endParaRPr lang="en-GB" sz="1100" b="1">
            <a:latin typeface="Montserrat" panose="00000500000000000000" pitchFamily="2" charset="0"/>
          </a:endParaRPr>
        </a:p>
      </xdr:txBody>
    </xdr:sp>
    <xdr:clientData/>
  </xdr:twoCellAnchor>
  <xdr:twoCellAnchor>
    <xdr:from>
      <xdr:col>11</xdr:col>
      <xdr:colOff>176892</xdr:colOff>
      <xdr:row>5</xdr:row>
      <xdr:rowOff>54429</xdr:rowOff>
    </xdr:from>
    <xdr:to>
      <xdr:col>12</xdr:col>
      <xdr:colOff>216080</xdr:colOff>
      <xdr:row>6</xdr:row>
      <xdr:rowOff>71846</xdr:rowOff>
    </xdr:to>
    <xdr:sp macro="" textlink="">
      <xdr:nvSpPr>
        <xdr:cNvPr id="6" name="TextBox 5">
          <a:extLst>
            <a:ext uri="{FF2B5EF4-FFF2-40B4-BE49-F238E27FC236}">
              <a16:creationId xmlns:a16="http://schemas.microsoft.com/office/drawing/2014/main" id="{DD893F5F-CA32-4279-9959-2260773786C5}"/>
            </a:ext>
          </a:extLst>
        </xdr:cNvPr>
        <xdr:cNvSpPr txBox="1"/>
      </xdr:nvSpPr>
      <xdr:spPr>
        <a:xfrm>
          <a:off x="13715999" y="938893"/>
          <a:ext cx="651510" cy="1943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baseline="0">
              <a:latin typeface="Montserrat" panose="00000500000000000000" pitchFamily="2" charset="0"/>
            </a:rPr>
            <a:t>100%</a:t>
          </a:r>
          <a:endParaRPr lang="en-GB" sz="1100" b="1">
            <a:latin typeface="Montserrat" panose="00000500000000000000" pitchFamily="2" charset="0"/>
          </a:endParaRPr>
        </a:p>
      </xdr:txBody>
    </xdr:sp>
    <xdr:clientData/>
  </xdr:twoCellAnchor>
  <xdr:twoCellAnchor>
    <xdr:from>
      <xdr:col>51</xdr:col>
      <xdr:colOff>353786</xdr:colOff>
      <xdr:row>44</xdr:row>
      <xdr:rowOff>40821</xdr:rowOff>
    </xdr:from>
    <xdr:to>
      <xdr:col>52</xdr:col>
      <xdr:colOff>392974</xdr:colOff>
      <xdr:row>45</xdr:row>
      <xdr:rowOff>58238</xdr:rowOff>
    </xdr:to>
    <xdr:sp macro="" textlink="">
      <xdr:nvSpPr>
        <xdr:cNvPr id="8" name="TextBox 7">
          <a:extLst>
            <a:ext uri="{FF2B5EF4-FFF2-40B4-BE49-F238E27FC236}">
              <a16:creationId xmlns:a16="http://schemas.microsoft.com/office/drawing/2014/main" id="{15DFC5A6-145A-4850-B4AF-7F602B7B2144}"/>
            </a:ext>
          </a:extLst>
        </xdr:cNvPr>
        <xdr:cNvSpPr txBox="1"/>
      </xdr:nvSpPr>
      <xdr:spPr>
        <a:xfrm>
          <a:off x="38385750" y="7824107"/>
          <a:ext cx="651510" cy="1943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baseline="0">
              <a:latin typeface="Montserrat" panose="00000500000000000000" pitchFamily="2" charset="0"/>
            </a:rPr>
            <a:t>2.6%</a:t>
          </a:r>
          <a:endParaRPr lang="en-GB" sz="1100" b="1">
            <a:latin typeface="Montserrat" panose="0000050000000000000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200502</xdr:colOff>
      <xdr:row>0</xdr:row>
      <xdr:rowOff>184309</xdr:rowOff>
    </xdr:from>
    <xdr:to>
      <xdr:col>46</xdr:col>
      <xdr:colOff>573881</xdr:colOff>
      <xdr:row>41</xdr:row>
      <xdr:rowOff>186690</xdr:rowOff>
    </xdr:to>
    <xdr:graphicFrame macro="">
      <xdr:nvGraphicFramePr>
        <xdr:cNvPr id="12" name="Chart 4">
          <a:extLst>
            <a:ext uri="{FF2B5EF4-FFF2-40B4-BE49-F238E27FC236}">
              <a16:creationId xmlns:a16="http://schemas.microsoft.com/office/drawing/2014/main" id="{53C04C4C-FDFB-BD9D-4E04-46BCC3522C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407670</xdr:colOff>
      <xdr:row>10</xdr:row>
      <xdr:rowOff>125731</xdr:rowOff>
    </xdr:from>
    <xdr:to>
      <xdr:col>31</xdr:col>
      <xdr:colOff>163830</xdr:colOff>
      <xdr:row>12</xdr:row>
      <xdr:rowOff>0</xdr:rowOff>
    </xdr:to>
    <xdr:sp macro="" textlink="">
      <xdr:nvSpPr>
        <xdr:cNvPr id="6" name="TextBox 5">
          <a:extLst>
            <a:ext uri="{FF2B5EF4-FFF2-40B4-BE49-F238E27FC236}">
              <a16:creationId xmlns:a16="http://schemas.microsoft.com/office/drawing/2014/main" id="{DE6B166C-D700-4636-9E64-5B74C43CBE12}"/>
            </a:ext>
            <a:ext uri="{147F2762-F138-4A5C-976F-8EAC2B608ADB}">
              <a16:predDERef xmlns:a16="http://schemas.microsoft.com/office/drawing/2014/main" pred="{53C04C4C-FDFB-BD9D-4E04-46BCC3522CBC}"/>
            </a:ext>
          </a:extLst>
        </xdr:cNvPr>
        <xdr:cNvSpPr txBox="1"/>
      </xdr:nvSpPr>
      <xdr:spPr>
        <a:xfrm>
          <a:off x="23851076" y="2483169"/>
          <a:ext cx="970598" cy="3028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latin typeface="Montserrat" panose="00000500000000000000" pitchFamily="2" charset="0"/>
            </a:rPr>
            <a:t>TNS,</a:t>
          </a:r>
          <a:r>
            <a:rPr lang="en-GB" sz="1100" b="1" baseline="0">
              <a:latin typeface="Montserrat" panose="00000500000000000000" pitchFamily="2" charset="0"/>
            </a:rPr>
            <a:t> 83.1%</a:t>
          </a:r>
          <a:endParaRPr lang="en-GB" sz="1100" b="1">
            <a:latin typeface="Montserrat" panose="00000500000000000000" pitchFamily="2" charset="0"/>
          </a:endParaRPr>
        </a:p>
      </xdr:txBody>
    </xdr:sp>
    <xdr:clientData/>
  </xdr:twoCellAnchor>
  <xdr:twoCellAnchor>
    <xdr:from>
      <xdr:col>7</xdr:col>
      <xdr:colOff>338137</xdr:colOff>
      <xdr:row>4</xdr:row>
      <xdr:rowOff>9525</xdr:rowOff>
    </xdr:from>
    <xdr:to>
      <xdr:col>8</xdr:col>
      <xdr:colOff>216693</xdr:colOff>
      <xdr:row>5</xdr:row>
      <xdr:rowOff>25717</xdr:rowOff>
    </xdr:to>
    <xdr:sp macro="" textlink="">
      <xdr:nvSpPr>
        <xdr:cNvPr id="8" name="TextBox 7">
          <a:extLst>
            <a:ext uri="{FF2B5EF4-FFF2-40B4-BE49-F238E27FC236}">
              <a16:creationId xmlns:a16="http://schemas.microsoft.com/office/drawing/2014/main" id="{D672C0D3-C42D-4D4D-9A7A-D9C696A32796}"/>
            </a:ext>
            <a:ext uri="{147F2762-F138-4A5C-976F-8EAC2B608ADB}">
              <a16:predDERef xmlns:a16="http://schemas.microsoft.com/office/drawing/2014/main" pred="{DE6B166C-D700-4636-9E64-5B74C43CBE12}"/>
            </a:ext>
          </a:extLst>
        </xdr:cNvPr>
        <xdr:cNvSpPr txBox="1"/>
      </xdr:nvSpPr>
      <xdr:spPr>
        <a:xfrm>
          <a:off x="11577637" y="771525"/>
          <a:ext cx="631031" cy="2066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baseline="0">
              <a:latin typeface="Montserrat" panose="00000500000000000000" pitchFamily="2" charset="0"/>
            </a:rPr>
            <a:t>100%</a:t>
          </a:r>
          <a:endParaRPr lang="en-GB" sz="1100" b="1">
            <a:latin typeface="Montserrat" panose="00000500000000000000" pitchFamily="2" charset="0"/>
          </a:endParaRPr>
        </a:p>
      </xdr:txBody>
    </xdr:sp>
    <xdr:clientData/>
  </xdr:twoCellAnchor>
  <xdr:twoCellAnchor>
    <xdr:from>
      <xdr:col>46</xdr:col>
      <xdr:colOff>12700</xdr:colOff>
      <xdr:row>34</xdr:row>
      <xdr:rowOff>114300</xdr:rowOff>
    </xdr:from>
    <xdr:to>
      <xdr:col>47</xdr:col>
      <xdr:colOff>56356</xdr:colOff>
      <xdr:row>35</xdr:row>
      <xdr:rowOff>130492</xdr:rowOff>
    </xdr:to>
    <xdr:sp macro="" textlink="">
      <xdr:nvSpPr>
        <xdr:cNvPr id="2" name="TextBox 1">
          <a:extLst>
            <a:ext uri="{FF2B5EF4-FFF2-40B4-BE49-F238E27FC236}">
              <a16:creationId xmlns:a16="http://schemas.microsoft.com/office/drawing/2014/main" id="{21657294-CDB2-42CD-AB20-9E54FC0B3BA6}"/>
            </a:ext>
            <a:ext uri="{147F2762-F138-4A5C-976F-8EAC2B608ADB}">
              <a16:predDERef xmlns:a16="http://schemas.microsoft.com/office/drawing/2014/main" pred="{DE6B166C-D700-4636-9E64-5B74C43CBE12}"/>
            </a:ext>
          </a:extLst>
        </xdr:cNvPr>
        <xdr:cNvSpPr txBox="1"/>
      </xdr:nvSpPr>
      <xdr:spPr>
        <a:xfrm>
          <a:off x="35496500" y="7454900"/>
          <a:ext cx="653256" cy="2320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baseline="0">
              <a:latin typeface="Montserrat" panose="00000500000000000000" pitchFamily="2" charset="0"/>
            </a:rPr>
            <a:t>14.3%</a:t>
          </a:r>
          <a:endParaRPr lang="en-GB" sz="1100" b="1">
            <a:latin typeface="Montserrat" panose="00000500000000000000"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18777</xdr:colOff>
      <xdr:row>2</xdr:row>
      <xdr:rowOff>11157</xdr:rowOff>
    </xdr:from>
    <xdr:to>
      <xdr:col>50</xdr:col>
      <xdr:colOff>399778</xdr:colOff>
      <xdr:row>39</xdr:row>
      <xdr:rowOff>56877</xdr:rowOff>
    </xdr:to>
    <xdr:graphicFrame macro="">
      <xdr:nvGraphicFramePr>
        <xdr:cNvPr id="2" name="Chart 1">
          <a:extLst>
            <a:ext uri="{FF2B5EF4-FFF2-40B4-BE49-F238E27FC236}">
              <a16:creationId xmlns:a16="http://schemas.microsoft.com/office/drawing/2014/main" id="{1604584A-2D82-CD2C-C636-BC227A3717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116205</xdr:colOff>
      <xdr:row>24</xdr:row>
      <xdr:rowOff>83546</xdr:rowOff>
    </xdr:from>
    <xdr:to>
      <xdr:col>26</xdr:col>
      <xdr:colOff>547823</xdr:colOff>
      <xdr:row>25</xdr:row>
      <xdr:rowOff>153217</xdr:rowOff>
    </xdr:to>
    <xdr:sp macro="" textlink="">
      <xdr:nvSpPr>
        <xdr:cNvPr id="3" name="TextBox 2">
          <a:extLst>
            <a:ext uri="{FF2B5EF4-FFF2-40B4-BE49-F238E27FC236}">
              <a16:creationId xmlns:a16="http://schemas.microsoft.com/office/drawing/2014/main" id="{58588089-6A5E-2375-04C2-E9441ADCC3C7}"/>
            </a:ext>
          </a:extLst>
        </xdr:cNvPr>
        <xdr:cNvSpPr txBox="1"/>
      </xdr:nvSpPr>
      <xdr:spPr>
        <a:xfrm>
          <a:off x="22064526" y="4982117"/>
          <a:ext cx="1043940" cy="2737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latin typeface="Montserrat" panose="00000500000000000000" pitchFamily="2" charset="0"/>
            </a:rPr>
            <a:t>TNS,</a:t>
          </a:r>
          <a:r>
            <a:rPr lang="en-GB" sz="1100" b="1" baseline="0">
              <a:latin typeface="Montserrat" panose="00000500000000000000" pitchFamily="2" charset="0"/>
            </a:rPr>
            <a:t> 38.7%</a:t>
          </a:r>
          <a:endParaRPr lang="en-GB" sz="1100" b="1">
            <a:latin typeface="Montserrat" panose="00000500000000000000" pitchFamily="2" charset="0"/>
          </a:endParaRPr>
        </a:p>
      </xdr:txBody>
    </xdr:sp>
    <xdr:clientData/>
  </xdr:twoCellAnchor>
  <xdr:twoCellAnchor>
    <xdr:from>
      <xdr:col>11</xdr:col>
      <xdr:colOff>254727</xdr:colOff>
      <xdr:row>4</xdr:row>
      <xdr:rowOff>167096</xdr:rowOff>
    </xdr:from>
    <xdr:to>
      <xdr:col>12</xdr:col>
      <xdr:colOff>308677</xdr:colOff>
      <xdr:row>5</xdr:row>
      <xdr:rowOff>179274</xdr:rowOff>
    </xdr:to>
    <xdr:sp macro="" textlink="">
      <xdr:nvSpPr>
        <xdr:cNvPr id="5" name="TextBox 4">
          <a:extLst>
            <a:ext uri="{FF2B5EF4-FFF2-40B4-BE49-F238E27FC236}">
              <a16:creationId xmlns:a16="http://schemas.microsoft.com/office/drawing/2014/main" id="{66F4FB41-8B35-41B2-A698-8E4BAB0235F5}"/>
            </a:ext>
          </a:extLst>
        </xdr:cNvPr>
        <xdr:cNvSpPr txBox="1"/>
      </xdr:nvSpPr>
      <xdr:spPr>
        <a:xfrm>
          <a:off x="13630548" y="983525"/>
          <a:ext cx="666272" cy="2162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baseline="0">
              <a:latin typeface="Montserrat" panose="00000500000000000000" pitchFamily="2" charset="0"/>
            </a:rPr>
            <a:t>100%</a:t>
          </a:r>
          <a:endParaRPr lang="en-GB" sz="1100" b="1">
            <a:latin typeface="Montserrat" panose="00000500000000000000" pitchFamily="2" charset="0"/>
          </a:endParaRPr>
        </a:p>
      </xdr:txBody>
    </xdr:sp>
    <xdr:clientData/>
  </xdr:twoCellAnchor>
  <xdr:twoCellAnchor>
    <xdr:from>
      <xdr:col>49</xdr:col>
      <xdr:colOff>163285</xdr:colOff>
      <xdr:row>34</xdr:row>
      <xdr:rowOff>66404</xdr:rowOff>
    </xdr:from>
    <xdr:to>
      <xdr:col>50</xdr:col>
      <xdr:colOff>217238</xdr:colOff>
      <xdr:row>35</xdr:row>
      <xdr:rowOff>78582</xdr:rowOff>
    </xdr:to>
    <xdr:sp macro="" textlink="">
      <xdr:nvSpPr>
        <xdr:cNvPr id="6" name="TextBox 5">
          <a:extLst>
            <a:ext uri="{FF2B5EF4-FFF2-40B4-BE49-F238E27FC236}">
              <a16:creationId xmlns:a16="http://schemas.microsoft.com/office/drawing/2014/main" id="{C570E4F3-6E6D-4523-9DB1-6BA332023700}"/>
            </a:ext>
          </a:extLst>
        </xdr:cNvPr>
        <xdr:cNvSpPr txBox="1"/>
      </xdr:nvSpPr>
      <xdr:spPr>
        <a:xfrm>
          <a:off x="36807321" y="7006047"/>
          <a:ext cx="666274" cy="2162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baseline="0">
              <a:latin typeface="Montserrat" panose="00000500000000000000" pitchFamily="2" charset="0"/>
            </a:rPr>
            <a:t>2.5%</a:t>
          </a:r>
          <a:endParaRPr lang="en-GB" sz="1100" b="1">
            <a:latin typeface="Montserrat" panose="00000500000000000000"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287380</xdr:colOff>
      <xdr:row>0</xdr:row>
      <xdr:rowOff>64225</xdr:rowOff>
    </xdr:from>
    <xdr:to>
      <xdr:col>49</xdr:col>
      <xdr:colOff>370416</xdr:colOff>
      <xdr:row>48</xdr:row>
      <xdr:rowOff>64225</xdr:rowOff>
    </xdr:to>
    <xdr:graphicFrame macro="">
      <xdr:nvGraphicFramePr>
        <xdr:cNvPr id="2" name="Chart 1">
          <a:extLst>
            <a:ext uri="{FF2B5EF4-FFF2-40B4-BE49-F238E27FC236}">
              <a16:creationId xmlns:a16="http://schemas.microsoft.com/office/drawing/2014/main" id="{F57F69F4-77B3-1C67-DDF6-AB54C3E852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117535</xdr:colOff>
      <xdr:row>38</xdr:row>
      <xdr:rowOff>35166</xdr:rowOff>
    </xdr:from>
    <xdr:to>
      <xdr:col>26</xdr:col>
      <xdr:colOff>607059</xdr:colOff>
      <xdr:row>39</xdr:row>
      <xdr:rowOff>111095</xdr:rowOff>
    </xdr:to>
    <xdr:sp macro="" textlink="">
      <xdr:nvSpPr>
        <xdr:cNvPr id="3" name="TextBox 2">
          <a:extLst>
            <a:ext uri="{FF2B5EF4-FFF2-40B4-BE49-F238E27FC236}">
              <a16:creationId xmlns:a16="http://schemas.microsoft.com/office/drawing/2014/main" id="{08018BDF-5880-43DC-B330-E181D0421331}"/>
            </a:ext>
          </a:extLst>
        </xdr:cNvPr>
        <xdr:cNvSpPr txBox="1"/>
      </xdr:nvSpPr>
      <xdr:spPr>
        <a:xfrm>
          <a:off x="20776202" y="8078499"/>
          <a:ext cx="1103357" cy="2875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latin typeface="Montserrat" panose="00000500000000000000" pitchFamily="2" charset="0"/>
            </a:rPr>
            <a:t>TNS, 10 days</a:t>
          </a:r>
        </a:p>
      </xdr:txBody>
    </xdr:sp>
    <xdr:clientData/>
  </xdr:twoCellAnchor>
  <xdr:twoCellAnchor>
    <xdr:from>
      <xdr:col>48</xdr:col>
      <xdr:colOff>292584</xdr:colOff>
      <xdr:row>4</xdr:row>
      <xdr:rowOff>179191</xdr:rowOff>
    </xdr:from>
    <xdr:to>
      <xdr:col>49</xdr:col>
      <xdr:colOff>452120</xdr:colOff>
      <xdr:row>6</xdr:row>
      <xdr:rowOff>41547</xdr:rowOff>
    </xdr:to>
    <xdr:sp macro="" textlink="">
      <xdr:nvSpPr>
        <xdr:cNvPr id="4" name="TextBox 3">
          <a:extLst>
            <a:ext uri="{FF2B5EF4-FFF2-40B4-BE49-F238E27FC236}">
              <a16:creationId xmlns:a16="http://schemas.microsoft.com/office/drawing/2014/main" id="{CB64B15A-58CD-4223-A3B2-A48F6C931DB3}"/>
            </a:ext>
          </a:extLst>
        </xdr:cNvPr>
        <xdr:cNvSpPr txBox="1"/>
      </xdr:nvSpPr>
      <xdr:spPr>
        <a:xfrm>
          <a:off x="35069417" y="1025858"/>
          <a:ext cx="773370" cy="2856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latin typeface="Montserrat" panose="00000500000000000000" pitchFamily="2" charset="0"/>
            </a:rPr>
            <a:t>48 days</a:t>
          </a:r>
        </a:p>
      </xdr:txBody>
    </xdr:sp>
    <xdr:clientData/>
  </xdr:twoCellAnchor>
  <xdr:twoCellAnchor>
    <xdr:from>
      <xdr:col>7</xdr:col>
      <xdr:colOff>515620</xdr:colOff>
      <xdr:row>43</xdr:row>
      <xdr:rowOff>167097</xdr:rowOff>
    </xdr:from>
    <xdr:to>
      <xdr:col>9</xdr:col>
      <xdr:colOff>66464</xdr:colOff>
      <xdr:row>45</xdr:row>
      <xdr:rowOff>68036</xdr:rowOff>
    </xdr:to>
    <xdr:sp macro="" textlink="">
      <xdr:nvSpPr>
        <xdr:cNvPr id="5" name="TextBox 4">
          <a:extLst>
            <a:ext uri="{FF2B5EF4-FFF2-40B4-BE49-F238E27FC236}">
              <a16:creationId xmlns:a16="http://schemas.microsoft.com/office/drawing/2014/main" id="{0E6B2C20-0B37-442D-9046-90D589B343CE}"/>
            </a:ext>
          </a:extLst>
        </xdr:cNvPr>
        <xdr:cNvSpPr txBox="1"/>
      </xdr:nvSpPr>
      <xdr:spPr>
        <a:xfrm>
          <a:off x="10125287" y="9268764"/>
          <a:ext cx="778510" cy="3242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latin typeface="Montserrat" panose="00000500000000000000" pitchFamily="2" charset="0"/>
            </a:rPr>
            <a:t>3.5 days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415402</xdr:colOff>
      <xdr:row>0</xdr:row>
      <xdr:rowOff>282500</xdr:rowOff>
    </xdr:from>
    <xdr:to>
      <xdr:col>42</xdr:col>
      <xdr:colOff>480172</xdr:colOff>
      <xdr:row>41</xdr:row>
      <xdr:rowOff>103878</xdr:rowOff>
    </xdr:to>
    <xdr:graphicFrame macro="">
      <xdr:nvGraphicFramePr>
        <xdr:cNvPr id="2" name="Chart 3">
          <a:extLst>
            <a:ext uri="{FF2B5EF4-FFF2-40B4-BE49-F238E27FC236}">
              <a16:creationId xmlns:a16="http://schemas.microsoft.com/office/drawing/2014/main" id="{A4A1ECD4-BD95-A621-C9B4-0841B08D47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0.03222</cdr:x>
      <cdr:y>0.58849</cdr:y>
    </cdr:from>
    <cdr:to>
      <cdr:x>0.05998</cdr:x>
      <cdr:y>0.61244</cdr:y>
    </cdr:to>
    <cdr:sp macro="" textlink="">
      <cdr:nvSpPr>
        <cdr:cNvPr id="2" name="TextBox 4">
          <a:extLst xmlns:a="http://schemas.openxmlformats.org/drawingml/2006/main">
            <a:ext uri="{FF2B5EF4-FFF2-40B4-BE49-F238E27FC236}">
              <a16:creationId xmlns:a16="http://schemas.microsoft.com/office/drawing/2014/main" id="{66F4FB41-8B35-41B2-A698-8E4BAB0235F5}"/>
            </a:ext>
          </a:extLst>
        </cdr:cNvPr>
        <cdr:cNvSpPr txBox="1"/>
      </cdr:nvSpPr>
      <cdr:spPr>
        <a:xfrm xmlns:a="http://schemas.openxmlformats.org/drawingml/2006/main">
          <a:off x="587059" y="4725351"/>
          <a:ext cx="505793" cy="192308"/>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GB" sz="1100" b="1" baseline="0">
              <a:latin typeface="Montserrat" panose="00000500000000000000" pitchFamily="2" charset="0"/>
            </a:rPr>
            <a:t>40%</a:t>
          </a:r>
          <a:endParaRPr lang="en-GB" sz="1100" b="1">
            <a:latin typeface="Montserrat" panose="00000500000000000000" pitchFamily="2" charset="0"/>
          </a:endParaRPr>
        </a:p>
      </cdr:txBody>
    </cdr:sp>
  </cdr:relSizeAnchor>
  <cdr:relSizeAnchor xmlns:cdr="http://schemas.openxmlformats.org/drawingml/2006/chartDrawing">
    <cdr:from>
      <cdr:x>0.9724</cdr:x>
      <cdr:y>0.12296</cdr:y>
    </cdr:from>
    <cdr:to>
      <cdr:x>1</cdr:x>
      <cdr:y>0.14691</cdr:y>
    </cdr:to>
    <cdr:sp macro="" textlink="">
      <cdr:nvSpPr>
        <cdr:cNvPr id="3" name="TextBox 4">
          <a:extLst xmlns:a="http://schemas.openxmlformats.org/drawingml/2006/main">
            <a:ext uri="{FF2B5EF4-FFF2-40B4-BE49-F238E27FC236}">
              <a16:creationId xmlns:a16="http://schemas.microsoft.com/office/drawing/2014/main" id="{66F4FB41-8B35-41B2-A698-8E4BAB0235F5}"/>
            </a:ext>
          </a:extLst>
        </cdr:cNvPr>
        <cdr:cNvSpPr txBox="1"/>
      </cdr:nvSpPr>
      <cdr:spPr>
        <a:xfrm xmlns:a="http://schemas.openxmlformats.org/drawingml/2006/main">
          <a:off x="17717327" y="987341"/>
          <a:ext cx="502878" cy="192308"/>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GB" sz="1100" b="1" baseline="0">
              <a:latin typeface="Montserrat" panose="00000500000000000000" pitchFamily="2" charset="0"/>
            </a:rPr>
            <a:t>94%</a:t>
          </a:r>
          <a:endParaRPr lang="en-GB" sz="1100" b="1">
            <a:latin typeface="Montserrat" panose="00000500000000000000" pitchFamily="2" charset="0"/>
          </a:endParaRPr>
        </a:p>
      </cdr:txBody>
    </cdr:sp>
  </cdr:relSizeAnchor>
  <cdr:relSizeAnchor xmlns:cdr="http://schemas.openxmlformats.org/drawingml/2006/chartDrawing">
    <cdr:from>
      <cdr:x>0.04957</cdr:x>
      <cdr:y>0.32837</cdr:y>
    </cdr:from>
    <cdr:to>
      <cdr:x>0.10344</cdr:x>
      <cdr:y>0.37256</cdr:y>
    </cdr:to>
    <cdr:sp macro="" textlink="">
      <cdr:nvSpPr>
        <cdr:cNvPr id="4" name="TextBox 4">
          <a:extLst xmlns:a="http://schemas.openxmlformats.org/drawingml/2006/main">
            <a:ext uri="{FF2B5EF4-FFF2-40B4-BE49-F238E27FC236}">
              <a16:creationId xmlns:a16="http://schemas.microsoft.com/office/drawing/2014/main" id="{66F4FB41-8B35-41B2-A698-8E4BAB0235F5}"/>
            </a:ext>
          </a:extLst>
        </cdr:cNvPr>
        <cdr:cNvSpPr txBox="1"/>
      </cdr:nvSpPr>
      <cdr:spPr>
        <a:xfrm xmlns:a="http://schemas.openxmlformats.org/drawingml/2006/main">
          <a:off x="902991" y="2947609"/>
          <a:ext cx="981420" cy="396673"/>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GB" sz="1100" b="1" baseline="0">
              <a:latin typeface="Montserrat" panose="00000500000000000000" pitchFamily="2" charset="0"/>
            </a:rPr>
            <a:t>Round 5 TNS, 66%</a:t>
          </a:r>
          <a:endParaRPr lang="en-GB" sz="1100" b="1">
            <a:latin typeface="Montserrat" panose="00000500000000000000" pitchFamily="2" charset="0"/>
          </a:endParaRPr>
        </a:p>
      </cdr:txBody>
    </cdr:sp>
  </cdr:relSizeAnchor>
  <cdr:relSizeAnchor xmlns:cdr="http://schemas.openxmlformats.org/drawingml/2006/chartDrawing">
    <cdr:from>
      <cdr:x>0.04957</cdr:x>
      <cdr:y>0.27671</cdr:y>
    </cdr:from>
    <cdr:to>
      <cdr:x>0.10344</cdr:x>
      <cdr:y>0.31576</cdr:y>
    </cdr:to>
    <cdr:sp macro="" textlink="">
      <cdr:nvSpPr>
        <cdr:cNvPr id="5" name="TextBox 4">
          <a:extLst xmlns:a="http://schemas.openxmlformats.org/drawingml/2006/main">
            <a:ext uri="{FF2B5EF4-FFF2-40B4-BE49-F238E27FC236}">
              <a16:creationId xmlns:a16="http://schemas.microsoft.com/office/drawing/2014/main" id="{97C19189-D46C-4311-1DF9-E0262589BFEE}"/>
            </a:ext>
          </a:extLst>
        </cdr:cNvPr>
        <cdr:cNvSpPr txBox="1"/>
      </cdr:nvSpPr>
      <cdr:spPr>
        <a:xfrm xmlns:a="http://schemas.openxmlformats.org/drawingml/2006/main">
          <a:off x="902992" y="2483940"/>
          <a:ext cx="981420" cy="35053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GB" sz="1100" b="1" baseline="0">
              <a:latin typeface="Montserrat" panose="00000500000000000000" pitchFamily="2" charset="0"/>
            </a:rPr>
            <a:t>Round 4 TNS, 72%</a:t>
          </a:r>
          <a:endParaRPr lang="en-GB" sz="1100" b="1">
            <a:latin typeface="Montserrat" panose="00000500000000000000" pitchFamily="2"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10</xdr:col>
      <xdr:colOff>485775</xdr:colOff>
      <xdr:row>1</xdr:row>
      <xdr:rowOff>0</xdr:rowOff>
    </xdr:from>
    <xdr:to>
      <xdr:col>40</xdr:col>
      <xdr:colOff>457200</xdr:colOff>
      <xdr:row>43</xdr:row>
      <xdr:rowOff>104775</xdr:rowOff>
    </xdr:to>
    <xdr:graphicFrame macro="">
      <xdr:nvGraphicFramePr>
        <xdr:cNvPr id="27" name="Chart 1">
          <a:extLst>
            <a:ext uri="{FF2B5EF4-FFF2-40B4-BE49-F238E27FC236}">
              <a16:creationId xmlns:a16="http://schemas.microsoft.com/office/drawing/2014/main" id="{FE415A3D-3523-40F2-30A2-E5C89C98F7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391583</xdr:colOff>
      <xdr:row>29</xdr:row>
      <xdr:rowOff>180340</xdr:rowOff>
    </xdr:from>
    <xdr:to>
      <xdr:col>12</xdr:col>
      <xdr:colOff>478941</xdr:colOff>
      <xdr:row>31</xdr:row>
      <xdr:rowOff>46505</xdr:rowOff>
    </xdr:to>
    <xdr:sp macro="" textlink="">
      <xdr:nvSpPr>
        <xdr:cNvPr id="2" name="TextBox 1">
          <a:extLst>
            <a:ext uri="{FF2B5EF4-FFF2-40B4-BE49-F238E27FC236}">
              <a16:creationId xmlns:a16="http://schemas.microsoft.com/office/drawing/2014/main" id="{55CB7E79-2436-4A18-A65F-13D754ECF80D}"/>
            </a:ext>
            <a:ext uri="{147F2762-F138-4A5C-976F-8EAC2B608ADB}">
              <a16:predDERef xmlns:a16="http://schemas.microsoft.com/office/drawing/2014/main" pred="{FE415A3D-3523-40F2-30A2-E5C89C98F733}"/>
            </a:ext>
          </a:extLst>
        </xdr:cNvPr>
        <xdr:cNvSpPr txBox="1"/>
      </xdr:nvSpPr>
      <xdr:spPr>
        <a:xfrm>
          <a:off x="14806083" y="6742007"/>
          <a:ext cx="701191" cy="2894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100" b="1" i="0" u="none" strike="noStrike">
              <a:solidFill>
                <a:schemeClr val="dk1"/>
              </a:solidFill>
              <a:latin typeface="Montserrat" panose="00000500000000000000" pitchFamily="2" charset="0"/>
              <a:cs typeface="Calibri" panose="020F0502020204030204" pitchFamily="34" charset="0"/>
            </a:rPr>
            <a:t>31.6%</a:t>
          </a:r>
        </a:p>
      </xdr:txBody>
    </xdr:sp>
    <xdr:clientData/>
  </xdr:twoCellAnchor>
  <xdr:twoCellAnchor>
    <xdr:from>
      <xdr:col>39</xdr:col>
      <xdr:colOff>428625</xdr:colOff>
      <xdr:row>7</xdr:row>
      <xdr:rowOff>123825</xdr:rowOff>
    </xdr:from>
    <xdr:to>
      <xdr:col>40</xdr:col>
      <xdr:colOff>514078</xdr:colOff>
      <xdr:row>9</xdr:row>
      <xdr:rowOff>3537</xdr:rowOff>
    </xdr:to>
    <xdr:sp macro="" textlink="">
      <xdr:nvSpPr>
        <xdr:cNvPr id="3" name="TextBox 2">
          <a:extLst>
            <a:ext uri="{FF2B5EF4-FFF2-40B4-BE49-F238E27FC236}">
              <a16:creationId xmlns:a16="http://schemas.microsoft.com/office/drawing/2014/main" id="{5C4C7AAC-FAA4-4656-899A-88831F5320E3}"/>
            </a:ext>
            <a:ext uri="{147F2762-F138-4A5C-976F-8EAC2B608ADB}">
              <a16:predDERef xmlns:a16="http://schemas.microsoft.com/office/drawing/2014/main" pred="{55CB7E79-2436-4A18-A65F-13D754ECF80D}"/>
            </a:ext>
          </a:extLst>
        </xdr:cNvPr>
        <xdr:cNvSpPr txBox="1"/>
      </xdr:nvSpPr>
      <xdr:spPr>
        <a:xfrm>
          <a:off x="27889200" y="1457325"/>
          <a:ext cx="695053" cy="2607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100" b="1" i="0" u="none" strike="noStrike">
              <a:solidFill>
                <a:schemeClr val="dk1"/>
              </a:solidFill>
              <a:latin typeface="Montserrat" panose="00000500000000000000" pitchFamily="2" charset="0"/>
              <a:cs typeface="Calibri" panose="020F0502020204030204" pitchFamily="34" charset="0"/>
            </a:rPr>
            <a:t>90%</a:t>
          </a:r>
        </a:p>
      </xdr:txBody>
    </xdr:sp>
    <xdr:clientData/>
  </xdr:twoCellAnchor>
  <xdr:twoCellAnchor>
    <xdr:from>
      <xdr:col>12</xdr:col>
      <xdr:colOff>201931</xdr:colOff>
      <xdr:row>15</xdr:row>
      <xdr:rowOff>40822</xdr:rowOff>
    </xdr:from>
    <xdr:to>
      <xdr:col>13</xdr:col>
      <xdr:colOff>406310</xdr:colOff>
      <xdr:row>17</xdr:row>
      <xdr:rowOff>0</xdr:rowOff>
    </xdr:to>
    <xdr:sp macro="" textlink="">
      <xdr:nvSpPr>
        <xdr:cNvPr id="7" name="TextBox 3">
          <a:extLst>
            <a:ext uri="{FF2B5EF4-FFF2-40B4-BE49-F238E27FC236}">
              <a16:creationId xmlns:a16="http://schemas.microsoft.com/office/drawing/2014/main" id="{1F111A74-8C92-45AD-94C1-7E688C31CFB5}"/>
            </a:ext>
            <a:ext uri="{147F2762-F138-4A5C-976F-8EAC2B608ADB}">
              <a16:predDERef xmlns:a16="http://schemas.microsoft.com/office/drawing/2014/main" pred="{5C4C7AAC-FAA4-4656-899A-88831F5320E3}"/>
            </a:ext>
          </a:extLst>
        </xdr:cNvPr>
        <xdr:cNvSpPr txBox="1"/>
      </xdr:nvSpPr>
      <xdr:spPr>
        <a:xfrm>
          <a:off x="11495860" y="3102429"/>
          <a:ext cx="816700" cy="3673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000" b="1" i="0" u="none" strike="noStrike">
              <a:solidFill>
                <a:schemeClr val="dk1"/>
              </a:solidFill>
              <a:latin typeface="Montserrat" panose="00000500000000000000" pitchFamily="2" charset="0"/>
              <a:cs typeface="Calibri" panose="020F0502020204030204" pitchFamily="34" charset="0"/>
            </a:rPr>
            <a:t>Round 4 TNS, 65%</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CBB2-6523-4CC2-9E3C-8DB5068CBBFC}">
  <dimension ref="A1:P7"/>
  <sheetViews>
    <sheetView workbookViewId="0">
      <selection activeCell="J4" sqref="J4"/>
    </sheetView>
  </sheetViews>
  <sheetFormatPr defaultColWidth="8.81640625" defaultRowHeight="16.5" x14ac:dyDescent="0.45"/>
  <cols>
    <col min="1" max="1" width="176.81640625" style="3" customWidth="1"/>
    <col min="2" max="16384" width="8.81640625" style="2"/>
  </cols>
  <sheetData>
    <row r="1" spans="1:16" ht="27.5" x14ac:dyDescent="0.75">
      <c r="A1" s="92" t="s">
        <v>0</v>
      </c>
    </row>
    <row r="3" spans="1:16" ht="18.5" x14ac:dyDescent="0.45">
      <c r="A3" s="91" t="s">
        <v>1</v>
      </c>
      <c r="B3" s="1"/>
      <c r="C3" s="1"/>
      <c r="D3" s="1"/>
      <c r="E3" s="1"/>
      <c r="F3" s="1"/>
      <c r="G3" s="1"/>
      <c r="H3" s="1"/>
      <c r="I3" s="1"/>
      <c r="J3" s="1"/>
      <c r="K3" s="1"/>
      <c r="L3" s="1"/>
      <c r="M3" s="1"/>
      <c r="N3" s="1"/>
      <c r="O3" s="1"/>
      <c r="P3" s="1"/>
    </row>
    <row r="4" spans="1:16" ht="409.5" customHeight="1" x14ac:dyDescent="0.45">
      <c r="A4" s="102" t="s">
        <v>2</v>
      </c>
      <c r="B4" s="1"/>
      <c r="C4" s="1"/>
      <c r="D4" s="1"/>
      <c r="E4" s="1"/>
      <c r="F4" s="1"/>
      <c r="G4" s="1"/>
      <c r="H4" s="1"/>
      <c r="I4" s="1"/>
      <c r="J4" s="1"/>
      <c r="K4" s="1"/>
      <c r="L4" s="1"/>
      <c r="M4" s="1"/>
      <c r="N4" s="1"/>
      <c r="O4" s="1"/>
      <c r="P4" s="1"/>
    </row>
    <row r="5" spans="1:16" ht="131.5" customHeight="1" x14ac:dyDescent="0.45">
      <c r="A5" s="102"/>
    </row>
    <row r="7" spans="1:16" x14ac:dyDescent="0.45">
      <c r="A7" s="93"/>
    </row>
  </sheetData>
  <mergeCells count="1">
    <mergeCell ref="A4:A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50F53-655A-43CF-AA24-9F417CB15826}">
  <sheetPr>
    <tabColor rgb="FF7030A0"/>
  </sheetPr>
  <dimension ref="A1:N89"/>
  <sheetViews>
    <sheetView topLeftCell="L1" workbookViewId="0">
      <selection activeCell="B1" sqref="B1"/>
    </sheetView>
  </sheetViews>
  <sheetFormatPr defaultColWidth="9.1796875" defaultRowHeight="18" customHeight="1" x14ac:dyDescent="0.45"/>
  <cols>
    <col min="1" max="1" width="12.54296875" style="22" hidden="1" customWidth="1"/>
    <col min="2" max="2" width="14.453125" style="22" hidden="1" customWidth="1"/>
    <col min="3" max="3" width="19.81640625" style="72" hidden="1" customWidth="1"/>
    <col min="4" max="5" width="9.1796875" style="22" hidden="1" customWidth="1"/>
    <col min="6" max="6" width="11.54296875" style="22" hidden="1" customWidth="1"/>
    <col min="7" max="7" width="14.453125" style="22" hidden="1" customWidth="1"/>
    <col min="8" max="8" width="18.453125" style="72" hidden="1" customWidth="1"/>
    <col min="9" max="9" width="9.1796875" style="2" hidden="1" customWidth="1"/>
    <col min="10" max="11" width="9.1796875" style="9" hidden="1" customWidth="1"/>
    <col min="12" max="15" width="9.1796875" style="9" customWidth="1"/>
    <col min="16" max="16384" width="9.1796875" style="9"/>
  </cols>
  <sheetData>
    <row r="1" spans="1:14" ht="33" x14ac:dyDescent="0.45">
      <c r="A1" s="28" t="s">
        <v>20</v>
      </c>
      <c r="B1" s="17" t="s">
        <v>413</v>
      </c>
      <c r="C1" s="18" t="s">
        <v>414</v>
      </c>
      <c r="D1" s="17" t="s">
        <v>415</v>
      </c>
      <c r="E1" s="19"/>
      <c r="F1" s="17" t="s">
        <v>20</v>
      </c>
      <c r="G1" s="17" t="s">
        <v>413</v>
      </c>
      <c r="H1" s="18" t="s">
        <v>416</v>
      </c>
      <c r="I1" s="28" t="s">
        <v>415</v>
      </c>
      <c r="M1" s="10" t="s">
        <v>417</v>
      </c>
      <c r="N1" s="10" t="s">
        <v>418</v>
      </c>
    </row>
    <row r="2" spans="1:14" ht="16.5" x14ac:dyDescent="0.45">
      <c r="A2" s="68">
        <v>168</v>
      </c>
      <c r="B2" s="68" t="s">
        <v>407</v>
      </c>
      <c r="C2" s="69">
        <v>0.94318181818181823</v>
      </c>
      <c r="D2" s="68"/>
      <c r="E2" s="68"/>
      <c r="F2" s="68">
        <v>6</v>
      </c>
      <c r="G2" s="68" t="s">
        <v>296</v>
      </c>
      <c r="H2" s="70" t="s">
        <v>200</v>
      </c>
      <c r="I2" s="5"/>
      <c r="L2" s="9" t="s">
        <v>419</v>
      </c>
      <c r="M2" s="2"/>
      <c r="N2" s="2">
        <f>1/83*100</f>
        <v>1.2048192771084338</v>
      </c>
    </row>
    <row r="3" spans="1:14" ht="16.5" x14ac:dyDescent="0.45">
      <c r="A3" s="68">
        <v>73</v>
      </c>
      <c r="B3" s="68" t="s">
        <v>134</v>
      </c>
      <c r="C3" s="69">
        <v>0.9</v>
      </c>
      <c r="D3" s="68">
        <v>2</v>
      </c>
      <c r="E3" s="68"/>
      <c r="F3" s="68">
        <v>168</v>
      </c>
      <c r="G3" s="68" t="s">
        <v>407</v>
      </c>
      <c r="H3" s="70" t="s">
        <v>200</v>
      </c>
      <c r="I3" s="5"/>
      <c r="L3" s="9" t="s">
        <v>420</v>
      </c>
      <c r="M3" s="2"/>
      <c r="N3" s="2"/>
    </row>
    <row r="4" spans="1:14" ht="16.5" x14ac:dyDescent="0.45">
      <c r="A4" s="68">
        <v>113</v>
      </c>
      <c r="B4" s="68" t="s">
        <v>229</v>
      </c>
      <c r="C4" s="69">
        <v>0.88888888888888884</v>
      </c>
      <c r="D4" s="68"/>
      <c r="E4" s="68"/>
      <c r="F4" s="68">
        <v>52</v>
      </c>
      <c r="G4" s="68" t="s">
        <v>259</v>
      </c>
      <c r="H4" s="70" t="s">
        <v>200</v>
      </c>
      <c r="I4" s="5"/>
      <c r="L4" s="9" t="s">
        <v>421</v>
      </c>
      <c r="M4" s="2">
        <f>11/83*100</f>
        <v>13.253012048192772</v>
      </c>
      <c r="N4" s="2"/>
    </row>
    <row r="5" spans="1:14" ht="16.5" x14ac:dyDescent="0.45">
      <c r="A5" s="68">
        <v>114</v>
      </c>
      <c r="B5" s="68" t="s">
        <v>227</v>
      </c>
      <c r="C5" s="69">
        <v>0.88157894736842102</v>
      </c>
      <c r="D5" s="68"/>
      <c r="E5" s="68"/>
      <c r="F5" s="68">
        <v>170</v>
      </c>
      <c r="G5" s="68" t="s">
        <v>405</v>
      </c>
      <c r="H5" s="70" t="s">
        <v>200</v>
      </c>
      <c r="I5" s="5"/>
      <c r="L5" s="9" t="s">
        <v>422</v>
      </c>
      <c r="M5" s="2">
        <f>11/83*100</f>
        <v>13.253012048192772</v>
      </c>
      <c r="N5" s="2">
        <f>4/83*100</f>
        <v>4.8192771084337354</v>
      </c>
    </row>
    <row r="6" spans="1:14" ht="16.5" x14ac:dyDescent="0.45">
      <c r="A6" s="68">
        <v>36</v>
      </c>
      <c r="B6" s="68" t="s">
        <v>294</v>
      </c>
      <c r="C6" s="69">
        <v>0.86538461538461542</v>
      </c>
      <c r="D6" s="68"/>
      <c r="E6" s="68"/>
      <c r="F6" s="68">
        <v>92</v>
      </c>
      <c r="G6" s="68" t="s">
        <v>150</v>
      </c>
      <c r="H6" s="70">
        <v>1</v>
      </c>
      <c r="I6" s="5">
        <v>1</v>
      </c>
      <c r="L6" s="9" t="s">
        <v>423</v>
      </c>
      <c r="M6" s="2">
        <f>32/83*100</f>
        <v>38.554216867469883</v>
      </c>
      <c r="N6" s="2">
        <f>22/83*100</f>
        <v>26.506024096385545</v>
      </c>
    </row>
    <row r="7" spans="1:14" ht="16.5" x14ac:dyDescent="0.45">
      <c r="A7" s="68">
        <v>129</v>
      </c>
      <c r="B7" s="68" t="s">
        <v>260</v>
      </c>
      <c r="C7" s="69">
        <v>0.86538461538461542</v>
      </c>
      <c r="D7" s="68"/>
      <c r="E7" s="68"/>
      <c r="F7" s="68">
        <v>73</v>
      </c>
      <c r="G7" s="68" t="s">
        <v>134</v>
      </c>
      <c r="H7" s="70">
        <v>0.90400000000000003</v>
      </c>
      <c r="I7" s="5">
        <v>1</v>
      </c>
      <c r="L7" s="9" t="s">
        <v>424</v>
      </c>
      <c r="M7" s="2">
        <f>19/83*100</f>
        <v>22.891566265060241</v>
      </c>
      <c r="N7" s="2">
        <f>38/83*100</f>
        <v>45.783132530120483</v>
      </c>
    </row>
    <row r="8" spans="1:14" ht="16.5" x14ac:dyDescent="0.45">
      <c r="A8" s="68">
        <v>92</v>
      </c>
      <c r="B8" s="68" t="s">
        <v>150</v>
      </c>
      <c r="C8" s="69">
        <v>0.86363636363636365</v>
      </c>
      <c r="D8" s="68"/>
      <c r="E8" s="68"/>
      <c r="F8" s="68">
        <v>117</v>
      </c>
      <c r="G8" s="68" t="s">
        <v>213</v>
      </c>
      <c r="H8" s="70">
        <v>0.88</v>
      </c>
      <c r="I8" s="5"/>
      <c r="L8" s="9" t="s">
        <v>425</v>
      </c>
      <c r="M8" s="2">
        <f>8/83*100</f>
        <v>9.6385542168674707</v>
      </c>
      <c r="N8" s="2">
        <f>12/83*100</f>
        <v>14.457831325301203</v>
      </c>
    </row>
    <row r="9" spans="1:14" ht="16.5" x14ac:dyDescent="0.45">
      <c r="A9" s="68">
        <v>60</v>
      </c>
      <c r="B9" s="68" t="s">
        <v>112</v>
      </c>
      <c r="C9" s="69">
        <v>0.8214285714285714</v>
      </c>
      <c r="D9" s="68"/>
      <c r="E9" s="68"/>
      <c r="F9" s="68">
        <v>24</v>
      </c>
      <c r="G9" s="68" t="s">
        <v>182</v>
      </c>
      <c r="H9" s="70">
        <v>0.86</v>
      </c>
      <c r="I9" s="5"/>
      <c r="L9" s="9" t="s">
        <v>426</v>
      </c>
      <c r="M9" s="2">
        <f>2/83*100</f>
        <v>2.4096385542168677</v>
      </c>
      <c r="N9" s="2">
        <f>1/83*100</f>
        <v>1.2048192771084338</v>
      </c>
    </row>
    <row r="10" spans="1:14" ht="16.5" x14ac:dyDescent="0.45">
      <c r="A10" s="68">
        <v>63</v>
      </c>
      <c r="B10" s="68" t="s">
        <v>38</v>
      </c>
      <c r="C10" s="69">
        <v>0.81818181818181823</v>
      </c>
      <c r="D10" s="68"/>
      <c r="E10" s="68"/>
      <c r="F10" s="68">
        <v>3</v>
      </c>
      <c r="G10" s="68" t="s">
        <v>211</v>
      </c>
      <c r="H10" s="70">
        <v>0.84</v>
      </c>
      <c r="I10" s="5"/>
      <c r="L10" s="94">
        <v>100</v>
      </c>
      <c r="M10" s="2"/>
      <c r="N10" s="95">
        <f>1/83*100</f>
        <v>1.2048192771084338</v>
      </c>
    </row>
    <row r="11" spans="1:14" ht="16.5" x14ac:dyDescent="0.45">
      <c r="A11" s="68">
        <v>117</v>
      </c>
      <c r="B11" s="68" t="s">
        <v>213</v>
      </c>
      <c r="C11" s="69">
        <v>0.8</v>
      </c>
      <c r="D11" s="68">
        <f>COUNT(C4:C11)</f>
        <v>8</v>
      </c>
      <c r="E11" s="68"/>
      <c r="F11" s="68">
        <v>42</v>
      </c>
      <c r="G11" s="68" t="s">
        <v>290</v>
      </c>
      <c r="H11" s="70">
        <v>0.84</v>
      </c>
      <c r="I11" s="5"/>
    </row>
    <row r="12" spans="1:14" ht="16.5" x14ac:dyDescent="0.45">
      <c r="A12" s="68">
        <v>6</v>
      </c>
      <c r="B12" s="68" t="s">
        <v>296</v>
      </c>
      <c r="C12" s="69">
        <v>0.79166666666666663</v>
      </c>
      <c r="D12" s="68"/>
      <c r="E12" s="68"/>
      <c r="F12" s="68">
        <v>110</v>
      </c>
      <c r="G12" s="68" t="s">
        <v>44</v>
      </c>
      <c r="H12" s="70">
        <v>0.83</v>
      </c>
      <c r="I12" s="5"/>
    </row>
    <row r="13" spans="1:14" ht="16.5" x14ac:dyDescent="0.45">
      <c r="A13" s="68">
        <v>28</v>
      </c>
      <c r="B13" s="68" t="s">
        <v>243</v>
      </c>
      <c r="C13" s="69">
        <v>0.79166666666666663</v>
      </c>
      <c r="D13" s="68"/>
      <c r="E13" s="68"/>
      <c r="F13" s="68">
        <v>120</v>
      </c>
      <c r="G13" s="68" t="s">
        <v>46</v>
      </c>
      <c r="H13" s="70">
        <v>0.82099999999999995</v>
      </c>
      <c r="I13" s="5"/>
    </row>
    <row r="14" spans="1:14" ht="16.5" x14ac:dyDescent="0.45">
      <c r="A14" s="68">
        <v>144</v>
      </c>
      <c r="B14" s="68" t="s">
        <v>52</v>
      </c>
      <c r="C14" s="69">
        <v>0.79166666666666663</v>
      </c>
      <c r="D14" s="68"/>
      <c r="E14" s="68"/>
      <c r="F14" s="68">
        <v>36</v>
      </c>
      <c r="G14" s="68" t="s">
        <v>294</v>
      </c>
      <c r="H14" s="70">
        <v>0.82</v>
      </c>
      <c r="I14" s="5"/>
    </row>
    <row r="15" spans="1:14" ht="16.5" x14ac:dyDescent="0.45">
      <c r="A15" s="68">
        <v>124</v>
      </c>
      <c r="B15" s="68" t="s">
        <v>86</v>
      </c>
      <c r="C15" s="69">
        <v>0.78658536585365857</v>
      </c>
      <c r="D15" s="68"/>
      <c r="E15" s="68"/>
      <c r="F15" s="68">
        <v>119</v>
      </c>
      <c r="G15" s="68" t="s">
        <v>203</v>
      </c>
      <c r="H15" s="70">
        <v>0.82</v>
      </c>
      <c r="I15" s="5"/>
    </row>
    <row r="16" spans="1:14" ht="16.5" x14ac:dyDescent="0.45">
      <c r="A16" s="68">
        <v>161</v>
      </c>
      <c r="B16" s="68" t="s">
        <v>350</v>
      </c>
      <c r="C16" s="69">
        <v>0.7857142857142857</v>
      </c>
      <c r="D16" s="68"/>
      <c r="E16" s="68"/>
      <c r="F16" s="68">
        <v>81</v>
      </c>
      <c r="G16" s="68" t="s">
        <v>272</v>
      </c>
      <c r="H16" s="70">
        <v>0.81</v>
      </c>
      <c r="I16" s="5"/>
    </row>
    <row r="17" spans="1:9" ht="16.5" x14ac:dyDescent="0.45">
      <c r="A17" s="68">
        <v>97</v>
      </c>
      <c r="B17" s="68" t="s">
        <v>42</v>
      </c>
      <c r="C17" s="69">
        <v>0.77083333333333337</v>
      </c>
      <c r="D17" s="68"/>
      <c r="E17" s="68"/>
      <c r="F17" s="68">
        <v>82</v>
      </c>
      <c r="G17" s="68" t="s">
        <v>124</v>
      </c>
      <c r="H17" s="70">
        <v>0.81</v>
      </c>
      <c r="I17" s="5"/>
    </row>
    <row r="18" spans="1:9" ht="16.5" x14ac:dyDescent="0.45">
      <c r="A18" s="68">
        <v>24</v>
      </c>
      <c r="B18" s="68" t="s">
        <v>182</v>
      </c>
      <c r="C18" s="69">
        <v>0.76724137931034486</v>
      </c>
      <c r="D18" s="68"/>
      <c r="E18" s="68"/>
      <c r="F18" s="68">
        <v>97</v>
      </c>
      <c r="G18" s="68" t="s">
        <v>42</v>
      </c>
      <c r="H18" s="70">
        <v>0.81</v>
      </c>
      <c r="I18" s="5"/>
    </row>
    <row r="19" spans="1:9" ht="16.5" x14ac:dyDescent="0.45">
      <c r="A19" s="68">
        <v>110</v>
      </c>
      <c r="B19" s="68" t="s">
        <v>44</v>
      </c>
      <c r="C19" s="69">
        <v>0.76666666666666672</v>
      </c>
      <c r="D19" s="68"/>
      <c r="E19" s="68"/>
      <c r="F19" s="68">
        <v>60</v>
      </c>
      <c r="G19" s="68" t="s">
        <v>112</v>
      </c>
      <c r="H19" s="70">
        <v>0.8</v>
      </c>
      <c r="I19" s="5">
        <f>COUNT(H8:H19)</f>
        <v>12</v>
      </c>
    </row>
    <row r="20" spans="1:9" ht="16.5" x14ac:dyDescent="0.45">
      <c r="A20" s="68">
        <v>99</v>
      </c>
      <c r="B20" s="68" t="s">
        <v>237</v>
      </c>
      <c r="C20" s="69">
        <v>0.75</v>
      </c>
      <c r="D20" s="68"/>
      <c r="E20" s="68"/>
      <c r="F20" s="68">
        <v>102</v>
      </c>
      <c r="G20" s="68" t="s">
        <v>306</v>
      </c>
      <c r="H20" s="70">
        <v>0.79</v>
      </c>
      <c r="I20" s="5"/>
    </row>
    <row r="21" spans="1:9" ht="16.5" x14ac:dyDescent="0.45">
      <c r="A21" s="68">
        <v>83</v>
      </c>
      <c r="B21" s="68" t="s">
        <v>100</v>
      </c>
      <c r="C21" s="69">
        <v>0.73333333333333328</v>
      </c>
      <c r="D21" s="68"/>
      <c r="E21" s="68"/>
      <c r="F21" s="68">
        <v>124</v>
      </c>
      <c r="G21" s="68" t="s">
        <v>86</v>
      </c>
      <c r="H21" s="70">
        <v>0.79</v>
      </c>
      <c r="I21" s="5"/>
    </row>
    <row r="22" spans="1:9" ht="16.5" x14ac:dyDescent="0.45">
      <c r="A22" s="68">
        <v>130</v>
      </c>
      <c r="B22" s="68" t="s">
        <v>50</v>
      </c>
      <c r="C22" s="69">
        <v>0.73076923076923073</v>
      </c>
      <c r="D22" s="68"/>
      <c r="E22" s="68"/>
      <c r="F22" s="68">
        <v>68</v>
      </c>
      <c r="G22" s="68" t="s">
        <v>40</v>
      </c>
      <c r="H22" s="70">
        <v>0.78</v>
      </c>
      <c r="I22" s="5"/>
    </row>
    <row r="23" spans="1:9" ht="16.5" x14ac:dyDescent="0.45">
      <c r="A23" s="68">
        <v>154</v>
      </c>
      <c r="B23" s="68" t="s">
        <v>190</v>
      </c>
      <c r="C23" s="69">
        <v>0.73076923076923073</v>
      </c>
      <c r="D23" s="68"/>
      <c r="E23" s="68"/>
      <c r="F23" s="68">
        <v>71</v>
      </c>
      <c r="G23" s="68" t="s">
        <v>320</v>
      </c>
      <c r="H23" s="70">
        <v>0.78</v>
      </c>
      <c r="I23" s="5"/>
    </row>
    <row r="24" spans="1:9" ht="16.5" x14ac:dyDescent="0.45">
      <c r="A24" s="68">
        <v>34</v>
      </c>
      <c r="B24" s="68" t="s">
        <v>120</v>
      </c>
      <c r="C24" s="69">
        <v>0.72916666666666663</v>
      </c>
      <c r="D24" s="68"/>
      <c r="E24" s="68"/>
      <c r="F24" s="68">
        <v>78</v>
      </c>
      <c r="G24" s="68" t="s">
        <v>174</v>
      </c>
      <c r="H24" s="70">
        <v>0.78</v>
      </c>
      <c r="I24" s="5"/>
    </row>
    <row r="25" spans="1:9" ht="16.5" x14ac:dyDescent="0.45">
      <c r="A25" s="68">
        <v>157</v>
      </c>
      <c r="B25" s="68" t="s">
        <v>128</v>
      </c>
      <c r="C25" s="69">
        <v>0.72727272727272729</v>
      </c>
      <c r="D25" s="68"/>
      <c r="E25" s="68"/>
      <c r="F25" s="68">
        <v>142</v>
      </c>
      <c r="G25" s="68" t="s">
        <v>146</v>
      </c>
      <c r="H25" s="70">
        <v>0.78</v>
      </c>
      <c r="I25" s="5"/>
    </row>
    <row r="26" spans="1:9" ht="16.5" x14ac:dyDescent="0.45">
      <c r="A26" s="68">
        <v>50</v>
      </c>
      <c r="B26" s="68" t="s">
        <v>284</v>
      </c>
      <c r="C26" s="69">
        <v>0.72619047619047616</v>
      </c>
      <c r="D26" s="68"/>
      <c r="E26" s="68"/>
      <c r="F26" s="68">
        <v>148</v>
      </c>
      <c r="G26" s="68" t="s">
        <v>356</v>
      </c>
      <c r="H26" s="70">
        <v>0.78</v>
      </c>
      <c r="I26" s="5"/>
    </row>
    <row r="27" spans="1:9" ht="16.5" x14ac:dyDescent="0.45">
      <c r="A27" s="68">
        <v>42</v>
      </c>
      <c r="B27" s="68" t="s">
        <v>290</v>
      </c>
      <c r="C27" s="69">
        <v>0.72115384615384615</v>
      </c>
      <c r="D27" s="68"/>
      <c r="E27" s="68"/>
      <c r="F27" s="68">
        <v>75</v>
      </c>
      <c r="G27" s="68" t="s">
        <v>310</v>
      </c>
      <c r="H27" s="70">
        <v>0.77</v>
      </c>
      <c r="I27" s="5"/>
    </row>
    <row r="28" spans="1:9" ht="16.5" x14ac:dyDescent="0.45">
      <c r="A28" s="68">
        <v>16</v>
      </c>
      <c r="B28" s="68" t="s">
        <v>118</v>
      </c>
      <c r="C28" s="69">
        <v>0.7142857142857143</v>
      </c>
      <c r="D28" s="68"/>
      <c r="E28" s="68"/>
      <c r="F28" s="68">
        <v>16</v>
      </c>
      <c r="G28" s="68" t="s">
        <v>118</v>
      </c>
      <c r="H28" s="70">
        <v>0.76</v>
      </c>
      <c r="I28" s="5"/>
    </row>
    <row r="29" spans="1:9" ht="16.5" x14ac:dyDescent="0.45">
      <c r="A29" s="68">
        <v>94</v>
      </c>
      <c r="B29" s="68" t="s">
        <v>362</v>
      </c>
      <c r="C29" s="69">
        <v>0.70833333333333337</v>
      </c>
      <c r="D29" s="68"/>
      <c r="E29" s="68"/>
      <c r="F29" s="68">
        <v>25</v>
      </c>
      <c r="G29" s="68" t="s">
        <v>245</v>
      </c>
      <c r="H29" s="70">
        <v>0.76</v>
      </c>
      <c r="I29" s="5"/>
    </row>
    <row r="30" spans="1:9" ht="16.5" x14ac:dyDescent="0.45">
      <c r="A30" s="68">
        <v>78</v>
      </c>
      <c r="B30" s="68" t="s">
        <v>174</v>
      </c>
      <c r="C30" s="69">
        <v>0.70454545454545459</v>
      </c>
      <c r="D30" s="5">
        <f>COUNT(C12:C30)</f>
        <v>19</v>
      </c>
      <c r="E30" s="68"/>
      <c r="F30" s="68">
        <v>26</v>
      </c>
      <c r="G30" s="68" t="s">
        <v>312</v>
      </c>
      <c r="H30" s="70">
        <v>0.76</v>
      </c>
      <c r="I30" s="5"/>
    </row>
    <row r="31" spans="1:9" ht="16.5" x14ac:dyDescent="0.45">
      <c r="A31" s="68">
        <v>68</v>
      </c>
      <c r="B31" s="68" t="s">
        <v>40</v>
      </c>
      <c r="C31" s="69">
        <v>0.69333333333333336</v>
      </c>
      <c r="D31" s="68"/>
      <c r="E31" s="68"/>
      <c r="F31" s="68">
        <v>34</v>
      </c>
      <c r="G31" s="68" t="s">
        <v>120</v>
      </c>
      <c r="H31" s="70">
        <v>0.76</v>
      </c>
      <c r="I31" s="5"/>
    </row>
    <row r="32" spans="1:9" ht="16.5" x14ac:dyDescent="0.45">
      <c r="A32" s="68">
        <v>142</v>
      </c>
      <c r="B32" s="68" t="s">
        <v>146</v>
      </c>
      <c r="C32" s="69">
        <v>0.69230769230769229</v>
      </c>
      <c r="D32" s="68"/>
      <c r="E32" s="68"/>
      <c r="F32" s="68">
        <v>39</v>
      </c>
      <c r="G32" s="68" t="s">
        <v>205</v>
      </c>
      <c r="H32" s="70">
        <v>0.76</v>
      </c>
      <c r="I32" s="5"/>
    </row>
    <row r="33" spans="1:9" ht="16.5" x14ac:dyDescent="0.45">
      <c r="A33" s="68">
        <v>3</v>
      </c>
      <c r="B33" s="68" t="s">
        <v>211</v>
      </c>
      <c r="C33" s="69">
        <v>0.6875</v>
      </c>
      <c r="D33" s="68"/>
      <c r="E33" s="68"/>
      <c r="F33" s="68">
        <v>64</v>
      </c>
      <c r="G33" s="68" t="s">
        <v>162</v>
      </c>
      <c r="H33" s="70">
        <v>0.76</v>
      </c>
      <c r="I33" s="5"/>
    </row>
    <row r="34" spans="1:9" ht="16.5" x14ac:dyDescent="0.45">
      <c r="A34" s="68">
        <v>23</v>
      </c>
      <c r="B34" s="68" t="s">
        <v>58</v>
      </c>
      <c r="C34" s="69">
        <v>0.6875</v>
      </c>
      <c r="D34" s="68"/>
      <c r="E34" s="68"/>
      <c r="F34" s="68">
        <v>114</v>
      </c>
      <c r="G34" s="68" t="s">
        <v>227</v>
      </c>
      <c r="H34" s="70">
        <v>0.76</v>
      </c>
      <c r="I34" s="5"/>
    </row>
    <row r="35" spans="1:9" ht="16.5" x14ac:dyDescent="0.45">
      <c r="A35" s="68">
        <v>64</v>
      </c>
      <c r="B35" s="68" t="s">
        <v>162</v>
      </c>
      <c r="C35" s="69">
        <v>0.68548387096774188</v>
      </c>
      <c r="D35" s="68"/>
      <c r="E35" s="68"/>
      <c r="F35" s="68">
        <v>51</v>
      </c>
      <c r="G35" s="68" t="s">
        <v>194</v>
      </c>
      <c r="H35" s="70">
        <v>0.75</v>
      </c>
      <c r="I35" s="5"/>
    </row>
    <row r="36" spans="1:9" ht="16.5" x14ac:dyDescent="0.45">
      <c r="A36" s="68">
        <v>8</v>
      </c>
      <c r="B36" s="68" t="s">
        <v>241</v>
      </c>
      <c r="C36" s="69">
        <v>0.68333333333333335</v>
      </c>
      <c r="D36" s="68"/>
      <c r="E36" s="68"/>
      <c r="F36" s="68">
        <v>94</v>
      </c>
      <c r="G36" s="68" t="s">
        <v>362</v>
      </c>
      <c r="H36" s="70">
        <v>0.75</v>
      </c>
      <c r="I36" s="5"/>
    </row>
    <row r="37" spans="1:9" ht="16.5" x14ac:dyDescent="0.45">
      <c r="A37" s="68">
        <v>71</v>
      </c>
      <c r="B37" s="68" t="s">
        <v>320</v>
      </c>
      <c r="C37" s="69">
        <v>0.68055555555555558</v>
      </c>
      <c r="D37" s="68"/>
      <c r="E37" s="68"/>
      <c r="F37" s="68">
        <v>171</v>
      </c>
      <c r="G37" s="68" t="s">
        <v>403</v>
      </c>
      <c r="H37" s="70">
        <v>0.75</v>
      </c>
      <c r="I37" s="5"/>
    </row>
    <row r="38" spans="1:9" ht="16.5" x14ac:dyDescent="0.45">
      <c r="A38" s="68">
        <v>51</v>
      </c>
      <c r="B38" s="68" t="s">
        <v>194</v>
      </c>
      <c r="C38" s="69">
        <v>0.67647058823529416</v>
      </c>
      <c r="D38" s="68"/>
      <c r="E38" s="68"/>
      <c r="F38" s="68">
        <v>109</v>
      </c>
      <c r="G38" s="68" t="s">
        <v>192</v>
      </c>
      <c r="H38" s="70">
        <v>0.75</v>
      </c>
      <c r="I38" s="5"/>
    </row>
    <row r="39" spans="1:9" ht="16.5" x14ac:dyDescent="0.45">
      <c r="A39" s="68">
        <v>170</v>
      </c>
      <c r="B39" s="68" t="s">
        <v>405</v>
      </c>
      <c r="C39" s="69">
        <v>0.67105263157894735</v>
      </c>
      <c r="D39" s="68"/>
      <c r="E39" s="68"/>
      <c r="F39" s="68">
        <v>130</v>
      </c>
      <c r="G39" s="68" t="s">
        <v>50</v>
      </c>
      <c r="H39" s="70">
        <v>0.75</v>
      </c>
      <c r="I39" s="5"/>
    </row>
    <row r="40" spans="1:9" ht="16.5" x14ac:dyDescent="0.45">
      <c r="A40" s="68">
        <v>109</v>
      </c>
      <c r="B40" s="68" t="s">
        <v>192</v>
      </c>
      <c r="C40" s="69">
        <v>0.66666666666666663</v>
      </c>
      <c r="D40" s="68"/>
      <c r="E40" s="68"/>
      <c r="F40" s="68">
        <v>147</v>
      </c>
      <c r="G40" s="68" t="s">
        <v>336</v>
      </c>
      <c r="H40" s="70">
        <v>0.75</v>
      </c>
      <c r="I40" s="5"/>
    </row>
    <row r="41" spans="1:9" ht="16.5" x14ac:dyDescent="0.45">
      <c r="A41" s="68">
        <v>75</v>
      </c>
      <c r="B41" s="68" t="s">
        <v>310</v>
      </c>
      <c r="C41" s="69">
        <v>0.6607142857142857</v>
      </c>
      <c r="D41" s="68"/>
      <c r="E41" s="68"/>
      <c r="F41" s="68">
        <v>48</v>
      </c>
      <c r="G41" s="68" t="s">
        <v>142</v>
      </c>
      <c r="H41" s="70">
        <v>0.74</v>
      </c>
      <c r="I41" s="5"/>
    </row>
    <row r="42" spans="1:9" ht="16.5" x14ac:dyDescent="0.45">
      <c r="A42" s="68">
        <v>39</v>
      </c>
      <c r="B42" s="68" t="s">
        <v>205</v>
      </c>
      <c r="C42" s="69">
        <v>0.65625</v>
      </c>
      <c r="D42" s="68"/>
      <c r="E42" s="68"/>
      <c r="F42" s="68">
        <v>63</v>
      </c>
      <c r="G42" s="68" t="s">
        <v>38</v>
      </c>
      <c r="H42" s="70">
        <v>0.73070000000000002</v>
      </c>
      <c r="I42" s="5"/>
    </row>
    <row r="43" spans="1:9" ht="16.5" x14ac:dyDescent="0.45">
      <c r="A43" s="68">
        <v>120</v>
      </c>
      <c r="B43" s="68" t="s">
        <v>46</v>
      </c>
      <c r="C43" s="69">
        <v>0.65277777777777779</v>
      </c>
      <c r="D43" s="68"/>
      <c r="E43" s="68"/>
      <c r="F43" s="68">
        <v>157</v>
      </c>
      <c r="G43" s="68" t="s">
        <v>128</v>
      </c>
      <c r="H43" s="70">
        <v>0.73</v>
      </c>
      <c r="I43" s="5"/>
    </row>
    <row r="44" spans="1:9" ht="16.5" x14ac:dyDescent="0.45">
      <c r="A44" s="68">
        <v>37</v>
      </c>
      <c r="B44" s="68" t="s">
        <v>180</v>
      </c>
      <c r="C44" s="69">
        <v>0.65</v>
      </c>
      <c r="D44" s="68"/>
      <c r="E44" s="68"/>
      <c r="F44" s="68">
        <v>163</v>
      </c>
      <c r="G44" s="68" t="s">
        <v>235</v>
      </c>
      <c r="H44" s="70">
        <v>0.72699999999999998</v>
      </c>
      <c r="I44" s="5"/>
    </row>
    <row r="45" spans="1:9" ht="16.5" x14ac:dyDescent="0.45">
      <c r="A45" s="68">
        <v>148</v>
      </c>
      <c r="B45" s="68" t="s">
        <v>356</v>
      </c>
      <c r="C45" s="69">
        <v>0.64375000000000004</v>
      </c>
      <c r="D45" s="68"/>
      <c r="E45" s="68"/>
      <c r="F45" s="68">
        <v>19</v>
      </c>
      <c r="G45" s="68" t="s">
        <v>270</v>
      </c>
      <c r="H45" s="70">
        <v>0.72</v>
      </c>
      <c r="I45" s="5"/>
    </row>
    <row r="46" spans="1:9" ht="16.5" x14ac:dyDescent="0.45">
      <c r="A46" s="68">
        <v>25</v>
      </c>
      <c r="B46" s="68" t="s">
        <v>245</v>
      </c>
      <c r="C46" s="69">
        <v>0.6428571428571429</v>
      </c>
      <c r="D46" s="68"/>
      <c r="E46" s="68"/>
      <c r="F46" s="68">
        <v>37</v>
      </c>
      <c r="G46" s="68" t="s">
        <v>180</v>
      </c>
      <c r="H46" s="70">
        <v>0.72</v>
      </c>
      <c r="I46" s="5"/>
    </row>
    <row r="47" spans="1:9" ht="16.5" x14ac:dyDescent="0.45">
      <c r="A47" s="68">
        <v>2</v>
      </c>
      <c r="B47" s="68" t="s">
        <v>288</v>
      </c>
      <c r="C47" s="69">
        <v>0.6402439024390244</v>
      </c>
      <c r="D47" s="68"/>
      <c r="E47" s="68"/>
      <c r="F47" s="68">
        <v>47</v>
      </c>
      <c r="G47" s="68" t="s">
        <v>36</v>
      </c>
      <c r="H47" s="70">
        <v>0.72</v>
      </c>
      <c r="I47" s="5"/>
    </row>
    <row r="48" spans="1:9" ht="16.5" x14ac:dyDescent="0.45">
      <c r="A48" s="68">
        <v>132</v>
      </c>
      <c r="B48" s="68" t="s">
        <v>138</v>
      </c>
      <c r="C48" s="69">
        <v>0.63749999999999996</v>
      </c>
      <c r="D48" s="68"/>
      <c r="E48" s="68"/>
      <c r="F48" s="68">
        <v>83</v>
      </c>
      <c r="G48" s="68" t="s">
        <v>100</v>
      </c>
      <c r="H48" s="70">
        <v>0.72</v>
      </c>
      <c r="I48" s="5"/>
    </row>
    <row r="49" spans="1:9" ht="16.5" x14ac:dyDescent="0.45">
      <c r="A49" s="68">
        <v>163</v>
      </c>
      <c r="B49" s="68" t="s">
        <v>235</v>
      </c>
      <c r="C49" s="69">
        <v>0.63541666666666663</v>
      </c>
      <c r="D49" s="68"/>
      <c r="E49" s="68"/>
      <c r="F49" s="68">
        <v>143</v>
      </c>
      <c r="G49" s="68" t="s">
        <v>326</v>
      </c>
      <c r="H49" s="70">
        <v>0.72</v>
      </c>
      <c r="I49" s="5"/>
    </row>
    <row r="50" spans="1:9" ht="16.5" x14ac:dyDescent="0.45">
      <c r="A50" s="68">
        <v>48</v>
      </c>
      <c r="B50" s="68" t="s">
        <v>142</v>
      </c>
      <c r="C50" s="69">
        <v>0.6333333333333333</v>
      </c>
      <c r="D50" s="68"/>
      <c r="E50" s="68"/>
      <c r="F50" s="68">
        <v>161</v>
      </c>
      <c r="G50" s="68" t="s">
        <v>350</v>
      </c>
      <c r="H50" s="70">
        <v>0.72</v>
      </c>
      <c r="I50" s="5"/>
    </row>
    <row r="51" spans="1:9" ht="16.5" x14ac:dyDescent="0.45">
      <c r="A51" s="68">
        <v>98</v>
      </c>
      <c r="B51" s="68" t="s">
        <v>104</v>
      </c>
      <c r="C51" s="69">
        <v>0.62698412698412698</v>
      </c>
      <c r="D51" s="68"/>
      <c r="E51" s="68"/>
      <c r="F51" s="68">
        <v>98</v>
      </c>
      <c r="G51" s="68" t="s">
        <v>104</v>
      </c>
      <c r="H51" s="70">
        <v>0.71</v>
      </c>
      <c r="I51" s="5"/>
    </row>
    <row r="52" spans="1:9" ht="16.5" x14ac:dyDescent="0.45">
      <c r="A52" s="68">
        <v>80</v>
      </c>
      <c r="B52" s="68" t="s">
        <v>166</v>
      </c>
      <c r="C52" s="69">
        <v>0.625</v>
      </c>
      <c r="D52" s="68"/>
      <c r="E52" s="68"/>
      <c r="F52" s="68">
        <v>99</v>
      </c>
      <c r="G52" s="68" t="s">
        <v>237</v>
      </c>
      <c r="H52" s="70">
        <v>0.71</v>
      </c>
      <c r="I52" s="5"/>
    </row>
    <row r="53" spans="1:9" ht="16.5" x14ac:dyDescent="0.45">
      <c r="A53" s="68">
        <v>104</v>
      </c>
      <c r="B53" s="68" t="s">
        <v>68</v>
      </c>
      <c r="C53" s="69">
        <v>0.625</v>
      </c>
      <c r="D53" s="68"/>
      <c r="E53" s="68"/>
      <c r="F53" s="68">
        <v>129</v>
      </c>
      <c r="G53" s="68" t="s">
        <v>260</v>
      </c>
      <c r="H53" s="70">
        <v>0.71</v>
      </c>
      <c r="I53" s="5"/>
    </row>
    <row r="54" spans="1:9" ht="16.5" x14ac:dyDescent="0.45">
      <c r="A54" s="68">
        <v>149</v>
      </c>
      <c r="B54" s="68" t="s">
        <v>54</v>
      </c>
      <c r="C54" s="69">
        <v>0.61363636363636365</v>
      </c>
      <c r="D54" s="68"/>
      <c r="E54" s="68"/>
      <c r="F54" s="68">
        <v>84</v>
      </c>
      <c r="G54" s="68" t="s">
        <v>354</v>
      </c>
      <c r="H54" s="70">
        <v>0.7</v>
      </c>
      <c r="I54" s="5"/>
    </row>
    <row r="55" spans="1:9" ht="16.5" x14ac:dyDescent="0.45">
      <c r="A55" s="68">
        <v>82</v>
      </c>
      <c r="B55" s="68" t="s">
        <v>124</v>
      </c>
      <c r="C55" s="69">
        <v>0.61224489795918369</v>
      </c>
      <c r="D55" s="68"/>
      <c r="E55" s="68"/>
      <c r="F55" s="68">
        <v>104</v>
      </c>
      <c r="G55" s="68" t="s">
        <v>68</v>
      </c>
      <c r="H55" s="70">
        <v>0.7</v>
      </c>
      <c r="I55" s="5"/>
    </row>
    <row r="56" spans="1:9" ht="16.5" x14ac:dyDescent="0.45">
      <c r="A56" s="68">
        <v>116</v>
      </c>
      <c r="B56" s="68" t="s">
        <v>84</v>
      </c>
      <c r="C56" s="69">
        <v>0.61206896551724133</v>
      </c>
      <c r="D56" s="68"/>
      <c r="E56" s="68"/>
      <c r="F56" s="68">
        <v>132</v>
      </c>
      <c r="G56" s="68" t="s">
        <v>138</v>
      </c>
      <c r="H56" s="70">
        <v>0.7</v>
      </c>
      <c r="I56" s="5"/>
    </row>
    <row r="57" spans="1:9" ht="16.5" x14ac:dyDescent="0.45">
      <c r="A57" s="68">
        <v>47</v>
      </c>
      <c r="B57" s="68" t="s">
        <v>36</v>
      </c>
      <c r="C57" s="69">
        <v>0.60833333333333328</v>
      </c>
      <c r="D57" s="68"/>
      <c r="E57" s="68"/>
      <c r="F57" s="68">
        <v>162</v>
      </c>
      <c r="G57" s="68" t="s">
        <v>219</v>
      </c>
      <c r="H57" s="70">
        <v>0.7</v>
      </c>
      <c r="I57" s="5">
        <f>COUNT(H20:H57)</f>
        <v>38</v>
      </c>
    </row>
    <row r="58" spans="1:9" ht="16.5" x14ac:dyDescent="0.45">
      <c r="A58" s="68">
        <v>45</v>
      </c>
      <c r="B58" s="68" t="s">
        <v>201</v>
      </c>
      <c r="C58" s="69">
        <v>0.6071428571428571</v>
      </c>
      <c r="D58" s="68"/>
      <c r="E58" s="68"/>
      <c r="F58" s="68">
        <v>145</v>
      </c>
      <c r="G58" s="68" t="s">
        <v>136</v>
      </c>
      <c r="H58" s="70">
        <v>0.69</v>
      </c>
      <c r="I58" s="5"/>
    </row>
    <row r="59" spans="1:9" ht="16.5" x14ac:dyDescent="0.45">
      <c r="A59" s="68">
        <v>171</v>
      </c>
      <c r="B59" s="68" t="s">
        <v>403</v>
      </c>
      <c r="C59" s="69">
        <v>0.60526315789473684</v>
      </c>
      <c r="D59" s="68"/>
      <c r="E59" s="68"/>
      <c r="F59" s="68">
        <v>2</v>
      </c>
      <c r="G59" s="68" t="s">
        <v>288</v>
      </c>
      <c r="H59" s="70">
        <v>0.68</v>
      </c>
      <c r="I59" s="5"/>
    </row>
    <row r="60" spans="1:9" ht="16.5" x14ac:dyDescent="0.45">
      <c r="A60" s="68">
        <v>162</v>
      </c>
      <c r="B60" s="68" t="s">
        <v>219</v>
      </c>
      <c r="C60" s="69">
        <v>0.60526315789473684</v>
      </c>
      <c r="D60" s="68"/>
      <c r="E60" s="68"/>
      <c r="F60" s="68">
        <v>8</v>
      </c>
      <c r="G60" s="68" t="s">
        <v>241</v>
      </c>
      <c r="H60" s="70">
        <v>0.68</v>
      </c>
      <c r="I60" s="5"/>
    </row>
    <row r="61" spans="1:9" ht="16.5" x14ac:dyDescent="0.45">
      <c r="A61" s="68">
        <v>147</v>
      </c>
      <c r="B61" s="68" t="s">
        <v>336</v>
      </c>
      <c r="C61" s="69">
        <v>0.60416666666666663</v>
      </c>
      <c r="D61" s="68"/>
      <c r="E61" s="68"/>
      <c r="F61" s="68">
        <v>138</v>
      </c>
      <c r="G61" s="68" t="s">
        <v>286</v>
      </c>
      <c r="H61" s="70">
        <v>0.68</v>
      </c>
      <c r="I61" s="5"/>
    </row>
    <row r="62" spans="1:9" ht="16.5" x14ac:dyDescent="0.45">
      <c r="A62" s="68">
        <v>145</v>
      </c>
      <c r="B62" s="68" t="s">
        <v>136</v>
      </c>
      <c r="C62" s="69">
        <v>0.6</v>
      </c>
      <c r="D62" s="68">
        <f>COUNT(C31:C62)</f>
        <v>32</v>
      </c>
      <c r="E62" s="68"/>
      <c r="F62" s="68">
        <v>35</v>
      </c>
      <c r="G62" s="68" t="s">
        <v>253</v>
      </c>
      <c r="H62" s="70">
        <v>0.67</v>
      </c>
      <c r="I62" s="5"/>
    </row>
    <row r="63" spans="1:9" ht="16.5" x14ac:dyDescent="0.45">
      <c r="A63" s="68">
        <v>7</v>
      </c>
      <c r="B63" s="68" t="s">
        <v>164</v>
      </c>
      <c r="C63" s="69">
        <v>0.57692307692307687</v>
      </c>
      <c r="D63" s="68"/>
      <c r="E63" s="68"/>
      <c r="F63" s="68">
        <v>80</v>
      </c>
      <c r="G63" s="68" t="s">
        <v>166</v>
      </c>
      <c r="H63" s="70">
        <v>0.67</v>
      </c>
      <c r="I63" s="5"/>
    </row>
    <row r="64" spans="1:9" ht="16.5" x14ac:dyDescent="0.45">
      <c r="A64" s="68">
        <v>87</v>
      </c>
      <c r="B64" s="68" t="s">
        <v>144</v>
      </c>
      <c r="C64" s="69">
        <v>0.57692307692307687</v>
      </c>
      <c r="D64" s="68"/>
      <c r="E64" s="68"/>
      <c r="F64" s="68">
        <v>144</v>
      </c>
      <c r="G64" s="68" t="s">
        <v>52</v>
      </c>
      <c r="H64" s="70">
        <v>0.67</v>
      </c>
      <c r="I64" s="5"/>
    </row>
    <row r="65" spans="1:9" ht="16.5" x14ac:dyDescent="0.45">
      <c r="A65" s="68">
        <v>31</v>
      </c>
      <c r="B65" s="68" t="s">
        <v>209</v>
      </c>
      <c r="C65" s="69">
        <v>0.57608695652173914</v>
      </c>
      <c r="D65" s="68"/>
      <c r="E65" s="68"/>
      <c r="F65" s="68">
        <v>28</v>
      </c>
      <c r="G65" s="68" t="s">
        <v>243</v>
      </c>
      <c r="H65" s="70">
        <v>0.66</v>
      </c>
      <c r="I65" s="5"/>
    </row>
    <row r="66" spans="1:9" ht="16.5" x14ac:dyDescent="0.45">
      <c r="A66" s="68">
        <v>84</v>
      </c>
      <c r="B66" s="68" t="s">
        <v>354</v>
      </c>
      <c r="C66" s="69">
        <v>0.57499999999999996</v>
      </c>
      <c r="D66" s="68"/>
      <c r="E66" s="68"/>
      <c r="F66" s="68">
        <v>31</v>
      </c>
      <c r="G66" s="68" t="s">
        <v>209</v>
      </c>
      <c r="H66" s="70">
        <v>0.66</v>
      </c>
      <c r="I66" s="5"/>
    </row>
    <row r="67" spans="1:9" ht="16.5" x14ac:dyDescent="0.45">
      <c r="A67" s="68">
        <v>81</v>
      </c>
      <c r="B67" s="68" t="s">
        <v>272</v>
      </c>
      <c r="C67" s="69">
        <v>0.56756756756756754</v>
      </c>
      <c r="D67" s="68"/>
      <c r="E67" s="68"/>
      <c r="F67" s="68">
        <v>50</v>
      </c>
      <c r="G67" s="68" t="s">
        <v>284</v>
      </c>
      <c r="H67" s="70">
        <v>0.66</v>
      </c>
      <c r="I67" s="5"/>
    </row>
    <row r="68" spans="1:9" ht="16.5" x14ac:dyDescent="0.45">
      <c r="A68" s="68">
        <v>52</v>
      </c>
      <c r="B68" s="68" t="s">
        <v>259</v>
      </c>
      <c r="C68" s="69">
        <v>0.5625</v>
      </c>
      <c r="D68" s="68"/>
      <c r="E68" s="68"/>
      <c r="F68" s="68">
        <v>131</v>
      </c>
      <c r="G68" s="68" t="s">
        <v>70</v>
      </c>
      <c r="H68" s="70">
        <v>0.66</v>
      </c>
      <c r="I68" s="5"/>
    </row>
    <row r="69" spans="1:9" ht="16.5" x14ac:dyDescent="0.45">
      <c r="A69" s="68">
        <v>102</v>
      </c>
      <c r="B69" s="68" t="s">
        <v>306</v>
      </c>
      <c r="C69" s="69">
        <v>0.55769230769230771</v>
      </c>
      <c r="D69" s="68"/>
      <c r="E69" s="68"/>
      <c r="F69" s="68">
        <v>27</v>
      </c>
      <c r="G69" s="68" t="s">
        <v>348</v>
      </c>
      <c r="H69" s="70">
        <v>0.65</v>
      </c>
      <c r="I69" s="5"/>
    </row>
    <row r="70" spans="1:9" ht="16.5" x14ac:dyDescent="0.45">
      <c r="A70" s="68">
        <v>138</v>
      </c>
      <c r="B70" s="68" t="s">
        <v>286</v>
      </c>
      <c r="C70" s="69">
        <v>0.55000000000000004</v>
      </c>
      <c r="D70" s="68"/>
      <c r="E70" s="68"/>
      <c r="F70" s="68">
        <v>45</v>
      </c>
      <c r="G70" s="68" t="s">
        <v>201</v>
      </c>
      <c r="H70" s="70">
        <v>0.64</v>
      </c>
      <c r="I70" s="5"/>
    </row>
    <row r="71" spans="1:9" ht="16.5" x14ac:dyDescent="0.45">
      <c r="A71" s="68">
        <v>155</v>
      </c>
      <c r="B71" s="68" t="s">
        <v>274</v>
      </c>
      <c r="C71" s="69">
        <v>0.54032258064516125</v>
      </c>
      <c r="D71" s="68"/>
      <c r="E71" s="68"/>
      <c r="F71" s="68">
        <v>154</v>
      </c>
      <c r="G71" s="68" t="s">
        <v>190</v>
      </c>
      <c r="H71" s="70">
        <v>0.64</v>
      </c>
      <c r="I71" s="5"/>
    </row>
    <row r="72" spans="1:9" ht="16.5" x14ac:dyDescent="0.45">
      <c r="A72" s="68">
        <v>35</v>
      </c>
      <c r="B72" s="68" t="s">
        <v>253</v>
      </c>
      <c r="C72" s="69">
        <v>0.52083333333333337</v>
      </c>
      <c r="D72" s="68"/>
      <c r="E72" s="68"/>
      <c r="F72" s="68">
        <v>159</v>
      </c>
      <c r="G72" s="68" t="s">
        <v>215</v>
      </c>
      <c r="H72" s="70">
        <v>0.64</v>
      </c>
      <c r="I72" s="5"/>
    </row>
    <row r="73" spans="1:9" ht="16.5" x14ac:dyDescent="0.45">
      <c r="A73" s="68">
        <v>103</v>
      </c>
      <c r="B73" s="68" t="s">
        <v>264</v>
      </c>
      <c r="C73" s="69">
        <v>0.5</v>
      </c>
      <c r="D73" s="68">
        <f>COUNT(C63:C73)</f>
        <v>11</v>
      </c>
      <c r="E73" s="68"/>
      <c r="F73" s="68">
        <v>23</v>
      </c>
      <c r="G73" s="68" t="s">
        <v>58</v>
      </c>
      <c r="H73" s="70">
        <v>0.63</v>
      </c>
      <c r="I73" s="5"/>
    </row>
    <row r="74" spans="1:9" ht="16.5" x14ac:dyDescent="0.45">
      <c r="A74" s="68">
        <v>119</v>
      </c>
      <c r="B74" s="68" t="s">
        <v>203</v>
      </c>
      <c r="C74" s="69">
        <v>0.49390243902439024</v>
      </c>
      <c r="D74" s="68"/>
      <c r="E74" s="68"/>
      <c r="F74" s="68">
        <v>113</v>
      </c>
      <c r="G74" s="68" t="s">
        <v>229</v>
      </c>
      <c r="H74" s="70">
        <v>0.63</v>
      </c>
      <c r="I74" s="5"/>
    </row>
    <row r="75" spans="1:9" ht="16.5" x14ac:dyDescent="0.45">
      <c r="A75" s="68">
        <v>27</v>
      </c>
      <c r="B75" s="68" t="s">
        <v>348</v>
      </c>
      <c r="C75" s="69">
        <v>0.48333333333333334</v>
      </c>
      <c r="D75" s="68"/>
      <c r="E75" s="68"/>
      <c r="F75" s="68">
        <v>156</v>
      </c>
      <c r="G75" s="68" t="s">
        <v>262</v>
      </c>
      <c r="H75" s="70">
        <v>0.63</v>
      </c>
      <c r="I75" s="5"/>
    </row>
    <row r="76" spans="1:9" ht="16.5" x14ac:dyDescent="0.45">
      <c r="A76" s="68">
        <v>131</v>
      </c>
      <c r="B76" s="68" t="s">
        <v>70</v>
      </c>
      <c r="C76" s="69">
        <v>0.47159090909090912</v>
      </c>
      <c r="D76" s="68"/>
      <c r="E76" s="68"/>
      <c r="F76" s="68">
        <v>103</v>
      </c>
      <c r="G76" s="68" t="s">
        <v>264</v>
      </c>
      <c r="H76" s="70">
        <v>0.62</v>
      </c>
      <c r="I76" s="5"/>
    </row>
    <row r="77" spans="1:9" ht="16.5" x14ac:dyDescent="0.45">
      <c r="A77" s="68">
        <v>88</v>
      </c>
      <c r="B77" s="68" t="s">
        <v>184</v>
      </c>
      <c r="C77" s="69">
        <v>0.46774193548387094</v>
      </c>
      <c r="D77" s="68"/>
      <c r="E77" s="68"/>
      <c r="F77" s="68">
        <v>88</v>
      </c>
      <c r="G77" s="68" t="s">
        <v>184</v>
      </c>
      <c r="H77" s="70">
        <v>0.61</v>
      </c>
      <c r="I77" s="5"/>
    </row>
    <row r="78" spans="1:9" ht="16.5" x14ac:dyDescent="0.45">
      <c r="A78" s="68">
        <v>19</v>
      </c>
      <c r="B78" s="68" t="s">
        <v>270</v>
      </c>
      <c r="C78" s="69">
        <v>0.46153846153846156</v>
      </c>
      <c r="D78" s="68"/>
      <c r="E78" s="68"/>
      <c r="F78" s="68">
        <v>160</v>
      </c>
      <c r="G78" s="68" t="s">
        <v>217</v>
      </c>
      <c r="H78" s="70">
        <v>0.61</v>
      </c>
      <c r="I78" s="5"/>
    </row>
    <row r="79" spans="1:9" ht="16.5" x14ac:dyDescent="0.45">
      <c r="A79" s="68">
        <v>143</v>
      </c>
      <c r="B79" s="68" t="s">
        <v>326</v>
      </c>
      <c r="C79" s="69">
        <v>0.45588235294117646</v>
      </c>
      <c r="D79" s="68"/>
      <c r="E79" s="68"/>
      <c r="F79" s="68">
        <v>155</v>
      </c>
      <c r="G79" s="68" t="s">
        <v>274</v>
      </c>
      <c r="H79" s="70">
        <v>0.6</v>
      </c>
      <c r="I79" s="5">
        <f>COUNT(H58:H79)</f>
        <v>22</v>
      </c>
    </row>
    <row r="80" spans="1:9" ht="16.5" x14ac:dyDescent="0.45">
      <c r="A80" s="68">
        <v>156</v>
      </c>
      <c r="B80" s="68" t="s">
        <v>262</v>
      </c>
      <c r="C80" s="69">
        <v>0.41666666666666669</v>
      </c>
      <c r="D80" s="68"/>
      <c r="E80" s="68"/>
      <c r="F80" s="68">
        <v>116</v>
      </c>
      <c r="G80" s="68" t="s">
        <v>84</v>
      </c>
      <c r="H80" s="70">
        <v>0.59</v>
      </c>
      <c r="I80" s="5"/>
    </row>
    <row r="81" spans="1:9" ht="16.5" x14ac:dyDescent="0.45">
      <c r="A81" s="68">
        <v>176</v>
      </c>
      <c r="B81" s="68" t="s">
        <v>401</v>
      </c>
      <c r="C81" s="69">
        <v>0.41379310344827586</v>
      </c>
      <c r="D81" s="68"/>
      <c r="E81" s="68"/>
      <c r="F81" s="68">
        <v>7</v>
      </c>
      <c r="G81" s="68" t="s">
        <v>164</v>
      </c>
      <c r="H81" s="70">
        <v>0.57999999999999996</v>
      </c>
      <c r="I81" s="5"/>
    </row>
    <row r="82" spans="1:9" ht="16.5" x14ac:dyDescent="0.45">
      <c r="A82" s="68">
        <v>159</v>
      </c>
      <c r="B82" s="68" t="s">
        <v>215</v>
      </c>
      <c r="C82" s="69">
        <v>0.41176470588235292</v>
      </c>
      <c r="D82" s="68"/>
      <c r="E82" s="68"/>
      <c r="F82" s="68">
        <v>149</v>
      </c>
      <c r="G82" s="68" t="s">
        <v>54</v>
      </c>
      <c r="H82" s="70">
        <v>0.57999999999999996</v>
      </c>
      <c r="I82" s="5"/>
    </row>
    <row r="83" spans="1:9" ht="16.5" x14ac:dyDescent="0.45">
      <c r="A83" s="68">
        <v>26</v>
      </c>
      <c r="B83" s="68" t="s">
        <v>312</v>
      </c>
      <c r="C83" s="69">
        <v>0.40384615384615385</v>
      </c>
      <c r="D83" s="68"/>
      <c r="E83" s="68"/>
      <c r="F83" s="68">
        <v>176</v>
      </c>
      <c r="G83" s="68" t="s">
        <v>401</v>
      </c>
      <c r="H83" s="70">
        <v>0.55000000000000004</v>
      </c>
      <c r="I83" s="5">
        <f>COUNT(H80:H83)</f>
        <v>4</v>
      </c>
    </row>
    <row r="84" spans="1:9" ht="16.5" x14ac:dyDescent="0.45">
      <c r="A84" s="68">
        <v>160</v>
      </c>
      <c r="B84" s="68" t="s">
        <v>217</v>
      </c>
      <c r="C84" s="69">
        <v>0.39583333333333331</v>
      </c>
      <c r="D84" s="68">
        <f>COUNT(C74:C84)</f>
        <v>11</v>
      </c>
      <c r="E84" s="68"/>
      <c r="F84" s="68">
        <v>87</v>
      </c>
      <c r="G84" s="68" t="s">
        <v>144</v>
      </c>
      <c r="H84" s="70">
        <v>0.13</v>
      </c>
      <c r="I84" s="5">
        <v>1</v>
      </c>
    </row>
    <row r="85" spans="1:9" ht="16.5" x14ac:dyDescent="0.45">
      <c r="C85" s="71"/>
      <c r="H85" s="71"/>
    </row>
    <row r="86" spans="1:9" ht="16.5" x14ac:dyDescent="0.45"/>
    <row r="87" spans="1:9" ht="16.5" x14ac:dyDescent="0.45"/>
    <row r="88" spans="1:9" ht="16.5" x14ac:dyDescent="0.45"/>
    <row r="89" spans="1:9" ht="16.5" x14ac:dyDescent="0.45"/>
  </sheetData>
  <sortState xmlns:xlrd2="http://schemas.microsoft.com/office/spreadsheetml/2017/richdata2" ref="F2:I89">
    <sortCondition descending="1" ref="H2:H89"/>
  </sortState>
  <pageMargins left="0.7" right="0.7" top="0.75" bottom="0.75" header="0.3" footer="0.3"/>
  <pageSetup paperSize="9"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980AA-298E-4ABE-9E86-FE5E676FEA22}">
  <sheetPr>
    <tabColor rgb="FF7030A0"/>
  </sheetPr>
  <dimension ref="A1:O162"/>
  <sheetViews>
    <sheetView topLeftCell="I1" workbookViewId="0">
      <selection activeCell="AE33" sqref="AE33"/>
    </sheetView>
  </sheetViews>
  <sheetFormatPr defaultColWidth="9.1796875" defaultRowHeight="16.5" x14ac:dyDescent="0.45"/>
  <cols>
    <col min="1" max="1" width="15.54296875" style="50" hidden="1" customWidth="1"/>
    <col min="2" max="2" width="17" style="50" hidden="1" customWidth="1"/>
    <col min="3" max="6" width="13.54296875" style="50" hidden="1" customWidth="1"/>
    <col min="7" max="7" width="0" style="50" hidden="1" customWidth="1"/>
    <col min="8" max="8" width="0" style="9" hidden="1" customWidth="1"/>
    <col min="9" max="16384" width="9.1796875" style="9"/>
  </cols>
  <sheetData>
    <row r="1" spans="1:15" ht="33" x14ac:dyDescent="0.45">
      <c r="A1" s="48" t="s">
        <v>427</v>
      </c>
      <c r="B1" s="48" t="s">
        <v>428</v>
      </c>
      <c r="C1" s="48" t="s">
        <v>429</v>
      </c>
      <c r="D1" s="48" t="s">
        <v>430</v>
      </c>
      <c r="E1" s="96"/>
      <c r="F1" s="48" t="s">
        <v>431</v>
      </c>
      <c r="G1" s="48" t="s">
        <v>432</v>
      </c>
      <c r="J1" s="10" t="s">
        <v>417</v>
      </c>
      <c r="K1" s="10" t="s">
        <v>418</v>
      </c>
      <c r="N1" s="10"/>
      <c r="O1" s="10"/>
    </row>
    <row r="2" spans="1:15" x14ac:dyDescent="0.45">
      <c r="A2" s="49" t="s">
        <v>134</v>
      </c>
      <c r="B2" s="50">
        <v>10</v>
      </c>
      <c r="C2" s="51">
        <v>0.9</v>
      </c>
      <c r="D2" s="52">
        <v>1</v>
      </c>
      <c r="E2" s="97"/>
      <c r="F2" s="53" t="s">
        <v>200</v>
      </c>
      <c r="I2" s="9" t="s">
        <v>419</v>
      </c>
      <c r="K2" s="99">
        <f>1/83*100</f>
        <v>1.2048192771084338</v>
      </c>
      <c r="N2" s="11"/>
      <c r="O2" s="11"/>
    </row>
    <row r="3" spans="1:15" x14ac:dyDescent="0.45">
      <c r="A3" s="49" t="s">
        <v>407</v>
      </c>
      <c r="B3" s="50">
        <v>50</v>
      </c>
      <c r="C3" s="51">
        <v>0.84090909090909094</v>
      </c>
      <c r="D3" s="52">
        <v>1</v>
      </c>
      <c r="E3" s="97"/>
      <c r="F3" s="53" t="s">
        <v>200</v>
      </c>
      <c r="I3" s="9" t="s">
        <v>420</v>
      </c>
      <c r="J3" s="9">
        <f>3/83*100</f>
        <v>3.6144578313253009</v>
      </c>
      <c r="K3" s="99"/>
      <c r="N3" s="11"/>
      <c r="O3" s="11"/>
    </row>
    <row r="4" spans="1:15" x14ac:dyDescent="0.45">
      <c r="A4" s="49" t="s">
        <v>227</v>
      </c>
      <c r="B4" s="50">
        <v>70</v>
      </c>
      <c r="C4" s="51">
        <v>0.7946428571428571</v>
      </c>
      <c r="D4" s="52"/>
      <c r="E4" s="97"/>
      <c r="F4" s="53" t="s">
        <v>200</v>
      </c>
      <c r="I4" s="9" t="s">
        <v>421</v>
      </c>
      <c r="J4" s="9">
        <f>15/83*100</f>
        <v>18.072289156626507</v>
      </c>
      <c r="K4" s="99">
        <f>2/83*100</f>
        <v>2.4096385542168677</v>
      </c>
      <c r="N4" s="11"/>
      <c r="O4" s="11"/>
    </row>
    <row r="5" spans="1:15" x14ac:dyDescent="0.45">
      <c r="A5" s="49" t="s">
        <v>50</v>
      </c>
      <c r="B5" s="50">
        <v>80</v>
      </c>
      <c r="C5" s="51">
        <v>0.79166666666666663</v>
      </c>
      <c r="D5" s="52"/>
      <c r="E5" s="97"/>
      <c r="F5" s="53" t="s">
        <v>200</v>
      </c>
      <c r="I5" s="9" t="s">
        <v>422</v>
      </c>
      <c r="J5" s="9">
        <f>23/83*100</f>
        <v>27.710843373493976</v>
      </c>
      <c r="K5" s="99">
        <f>19/83*100</f>
        <v>22.891566265060241</v>
      </c>
      <c r="N5" s="11"/>
      <c r="O5" s="11"/>
    </row>
    <row r="6" spans="1:15" x14ac:dyDescent="0.45">
      <c r="A6" s="49" t="s">
        <v>112</v>
      </c>
      <c r="B6" s="50">
        <v>34</v>
      </c>
      <c r="C6" s="51">
        <v>0.7857142857142857</v>
      </c>
      <c r="D6" s="52"/>
      <c r="E6" s="97"/>
      <c r="F6" s="53">
        <v>0.95830000000000004</v>
      </c>
      <c r="G6" s="50">
        <v>1</v>
      </c>
      <c r="I6" s="9" t="s">
        <v>423</v>
      </c>
      <c r="J6" s="9">
        <f>22/83*100</f>
        <v>26.506024096385545</v>
      </c>
      <c r="K6" s="99">
        <f>34/83*100</f>
        <v>40.963855421686745</v>
      </c>
      <c r="N6" s="11"/>
      <c r="O6" s="11"/>
    </row>
    <row r="7" spans="1:15" x14ac:dyDescent="0.45">
      <c r="A7" s="49" t="s">
        <v>229</v>
      </c>
      <c r="B7" s="50">
        <v>56</v>
      </c>
      <c r="C7" s="51">
        <v>0.76838235294117652</v>
      </c>
      <c r="D7" s="52"/>
      <c r="E7" s="97"/>
      <c r="F7" s="53">
        <v>0.878</v>
      </c>
      <c r="I7" s="9" t="s">
        <v>424</v>
      </c>
      <c r="J7" s="9">
        <f>18/83*100</f>
        <v>21.686746987951807</v>
      </c>
      <c r="K7" s="99">
        <f>19/83*100</f>
        <v>22.891566265060241</v>
      </c>
      <c r="N7" s="11"/>
      <c r="O7" s="11"/>
    </row>
    <row r="8" spans="1:15" x14ac:dyDescent="0.45">
      <c r="A8" s="49" t="s">
        <v>350</v>
      </c>
      <c r="B8" s="50">
        <v>67</v>
      </c>
      <c r="C8" s="51">
        <v>0.73809523809523814</v>
      </c>
      <c r="D8" s="52"/>
      <c r="E8" s="97"/>
      <c r="F8" s="53">
        <v>0.86670000000000003</v>
      </c>
      <c r="I8" s="9" t="s">
        <v>425</v>
      </c>
      <c r="J8" s="99">
        <f>1/83*100</f>
        <v>1.2048192771084338</v>
      </c>
      <c r="K8" s="99">
        <f>4/83*100</f>
        <v>4.8192771084337354</v>
      </c>
      <c r="N8" s="11"/>
      <c r="O8" s="11"/>
    </row>
    <row r="9" spans="1:15" x14ac:dyDescent="0.45">
      <c r="A9" s="49" t="s">
        <v>86</v>
      </c>
      <c r="B9" s="50">
        <v>47</v>
      </c>
      <c r="C9" s="51">
        <v>0.73109243697478987</v>
      </c>
      <c r="D9" s="52"/>
      <c r="E9" s="97"/>
      <c r="F9" s="53">
        <v>0.83</v>
      </c>
      <c r="I9" s="9" t="s">
        <v>426</v>
      </c>
      <c r="J9" s="99">
        <f>1/83*100</f>
        <v>1.2048192771084338</v>
      </c>
      <c r="K9" s="99">
        <f>1/83*100</f>
        <v>1.2048192771084338</v>
      </c>
      <c r="N9" s="11"/>
      <c r="O9" s="11"/>
    </row>
    <row r="10" spans="1:15" x14ac:dyDescent="0.45">
      <c r="A10" s="49" t="s">
        <v>260</v>
      </c>
      <c r="B10" s="50">
        <v>79</v>
      </c>
      <c r="C10" s="51">
        <v>0.73076923076923073</v>
      </c>
      <c r="D10" s="52"/>
      <c r="E10" s="97"/>
      <c r="F10" s="53">
        <v>0.81069999999999998</v>
      </c>
      <c r="G10" s="50">
        <f>COUNT(F7:F10)</f>
        <v>4</v>
      </c>
      <c r="I10" s="94">
        <v>100</v>
      </c>
    </row>
    <row r="11" spans="1:15" x14ac:dyDescent="0.45">
      <c r="A11" s="49" t="s">
        <v>194</v>
      </c>
      <c r="B11" s="50">
        <v>62</v>
      </c>
      <c r="C11" s="51">
        <v>0.73</v>
      </c>
      <c r="D11" s="52"/>
      <c r="E11" s="97"/>
      <c r="F11" s="53">
        <v>0.78849999999999998</v>
      </c>
    </row>
    <row r="12" spans="1:15" x14ac:dyDescent="0.45">
      <c r="A12" s="49" t="s">
        <v>310</v>
      </c>
      <c r="B12" s="50">
        <v>11</v>
      </c>
      <c r="C12" s="51">
        <v>0.72619047619047616</v>
      </c>
      <c r="D12" s="52"/>
      <c r="E12" s="97"/>
      <c r="F12" s="53">
        <v>0.76919999999999999</v>
      </c>
    </row>
    <row r="13" spans="1:15" x14ac:dyDescent="0.45">
      <c r="A13" s="49" t="s">
        <v>40</v>
      </c>
      <c r="B13" s="50">
        <v>20</v>
      </c>
      <c r="C13" s="51">
        <v>0.72135416666666663</v>
      </c>
      <c r="D13" s="52"/>
      <c r="E13" s="97"/>
      <c r="F13" s="53">
        <v>0.76470000000000005</v>
      </c>
    </row>
    <row r="14" spans="1:15" x14ac:dyDescent="0.45">
      <c r="A14" s="49" t="s">
        <v>243</v>
      </c>
      <c r="B14" s="50">
        <v>24</v>
      </c>
      <c r="C14" s="51">
        <v>0.72115384615384615</v>
      </c>
      <c r="D14" s="52"/>
      <c r="E14" s="97"/>
      <c r="F14" s="53">
        <v>0.76</v>
      </c>
    </row>
    <row r="15" spans="1:15" x14ac:dyDescent="0.45">
      <c r="A15" s="49" t="s">
        <v>294</v>
      </c>
      <c r="B15" s="50">
        <v>39</v>
      </c>
      <c r="C15" s="51">
        <v>0.71794871794871795</v>
      </c>
      <c r="D15" s="52"/>
      <c r="E15" s="97"/>
      <c r="F15" s="53">
        <v>0.75360000000000005</v>
      </c>
    </row>
    <row r="16" spans="1:15" x14ac:dyDescent="0.45">
      <c r="A16" s="49" t="s">
        <v>237</v>
      </c>
      <c r="B16" s="50">
        <v>30</v>
      </c>
      <c r="C16" s="51">
        <v>0.71794871794871795</v>
      </c>
      <c r="D16" s="52"/>
      <c r="E16" s="97"/>
      <c r="F16" s="53">
        <v>0.75</v>
      </c>
    </row>
    <row r="17" spans="1:7" x14ac:dyDescent="0.45">
      <c r="A17" s="49" t="s">
        <v>150</v>
      </c>
      <c r="B17" s="50">
        <v>44</v>
      </c>
      <c r="C17" s="51">
        <v>0.70967741935483875</v>
      </c>
      <c r="D17" s="52"/>
      <c r="E17" s="97"/>
      <c r="F17" s="53">
        <v>0.74560000000000004</v>
      </c>
    </row>
    <row r="18" spans="1:7" x14ac:dyDescent="0.45">
      <c r="A18" s="49" t="s">
        <v>296</v>
      </c>
      <c r="B18" s="50">
        <v>17</v>
      </c>
      <c r="C18" s="51">
        <v>0.70588235294117652</v>
      </c>
      <c r="D18" s="52"/>
      <c r="E18" s="97"/>
      <c r="F18" s="53">
        <v>0.74419999999999997</v>
      </c>
    </row>
    <row r="19" spans="1:7" x14ac:dyDescent="0.45">
      <c r="A19" s="49" t="s">
        <v>284</v>
      </c>
      <c r="B19" s="50">
        <v>4</v>
      </c>
      <c r="C19" s="51">
        <v>0.70161290322580649</v>
      </c>
      <c r="D19" s="52"/>
      <c r="E19" s="97"/>
      <c r="F19" s="53">
        <v>0.73429999999999995</v>
      </c>
    </row>
    <row r="20" spans="1:7" x14ac:dyDescent="0.45">
      <c r="A20" s="49" t="s">
        <v>320</v>
      </c>
      <c r="B20" s="50">
        <v>60</v>
      </c>
      <c r="C20" s="51">
        <v>0.7</v>
      </c>
      <c r="D20" s="52"/>
      <c r="E20" s="97"/>
      <c r="F20" s="53">
        <v>0.73329999999999995</v>
      </c>
    </row>
    <row r="21" spans="1:7" x14ac:dyDescent="0.45">
      <c r="A21" s="49" t="s">
        <v>213</v>
      </c>
      <c r="B21" s="50">
        <v>65</v>
      </c>
      <c r="C21" s="51">
        <v>0.7</v>
      </c>
      <c r="D21" s="52">
        <f>COUNT(C4:C21)</f>
        <v>18</v>
      </c>
      <c r="E21" s="97"/>
      <c r="F21" s="53">
        <v>0.73329999999999995</v>
      </c>
    </row>
    <row r="22" spans="1:7" x14ac:dyDescent="0.45">
      <c r="A22" s="49" t="s">
        <v>42</v>
      </c>
      <c r="B22" s="50">
        <v>5</v>
      </c>
      <c r="C22" s="51">
        <v>0.69444444444444442</v>
      </c>
      <c r="D22" s="52"/>
      <c r="E22" s="97"/>
      <c r="F22" s="53">
        <v>0.72360000000000002</v>
      </c>
    </row>
    <row r="23" spans="1:7" x14ac:dyDescent="0.45">
      <c r="A23" s="49" t="s">
        <v>190</v>
      </c>
      <c r="B23" s="50">
        <v>75</v>
      </c>
      <c r="C23" s="51">
        <v>0.69333333333333336</v>
      </c>
      <c r="D23" s="52"/>
      <c r="E23" s="97"/>
      <c r="F23" s="53">
        <v>0.72219999999999995</v>
      </c>
    </row>
    <row r="24" spans="1:7" x14ac:dyDescent="0.45">
      <c r="A24" s="49" t="s">
        <v>58</v>
      </c>
      <c r="B24" s="50">
        <v>16</v>
      </c>
      <c r="C24" s="51">
        <v>0.68055555555555558</v>
      </c>
      <c r="D24" s="52"/>
      <c r="E24" s="97"/>
      <c r="F24" s="53">
        <v>0.72199999999999998</v>
      </c>
    </row>
    <row r="25" spans="1:7" x14ac:dyDescent="0.45">
      <c r="A25" s="49" t="s">
        <v>182</v>
      </c>
      <c r="B25" s="50">
        <v>3</v>
      </c>
      <c r="C25" s="51">
        <v>0.6785714285714286</v>
      </c>
      <c r="D25" s="52"/>
      <c r="E25" s="97"/>
      <c r="F25" s="53">
        <v>0.70979999999999999</v>
      </c>
    </row>
    <row r="26" spans="1:7" x14ac:dyDescent="0.45">
      <c r="A26" s="49" t="s">
        <v>52</v>
      </c>
      <c r="B26" s="50">
        <v>18</v>
      </c>
      <c r="C26" s="51">
        <v>0.676056338028169</v>
      </c>
      <c r="D26" s="52"/>
      <c r="E26" s="97"/>
      <c r="F26" s="53">
        <v>0.70930000000000004</v>
      </c>
    </row>
    <row r="27" spans="1:7" x14ac:dyDescent="0.45">
      <c r="A27" s="49" t="s">
        <v>356</v>
      </c>
      <c r="B27" s="50">
        <v>9</v>
      </c>
      <c r="C27" s="51">
        <v>0.67567567567567566</v>
      </c>
      <c r="D27" s="52"/>
      <c r="E27" s="97"/>
      <c r="F27" s="53">
        <v>0.70530000000000004</v>
      </c>
    </row>
    <row r="28" spans="1:7" x14ac:dyDescent="0.45">
      <c r="A28" s="49" t="s">
        <v>146</v>
      </c>
      <c r="B28" s="50">
        <v>25</v>
      </c>
      <c r="C28" s="51">
        <v>0.66666666666666663</v>
      </c>
      <c r="D28" s="52"/>
      <c r="E28" s="97"/>
      <c r="F28" s="53">
        <v>0.70179999999999998</v>
      </c>
    </row>
    <row r="29" spans="1:7" x14ac:dyDescent="0.45">
      <c r="A29" s="49" t="s">
        <v>142</v>
      </c>
      <c r="B29" s="50">
        <v>28</v>
      </c>
      <c r="C29" s="51">
        <v>0.65476190476190477</v>
      </c>
      <c r="D29" s="52"/>
      <c r="E29" s="97"/>
      <c r="F29" s="53">
        <v>0.69720000000000004</v>
      </c>
      <c r="G29" s="50">
        <f>COUNT(F11:F29)</f>
        <v>19</v>
      </c>
    </row>
    <row r="30" spans="1:7" x14ac:dyDescent="0.45">
      <c r="A30" s="49" t="s">
        <v>362</v>
      </c>
      <c r="B30" s="50">
        <v>54</v>
      </c>
      <c r="C30" s="51">
        <v>0.65277777777777779</v>
      </c>
      <c r="D30" s="52"/>
      <c r="E30" s="97"/>
      <c r="F30" s="53">
        <v>0.69489999999999996</v>
      </c>
    </row>
    <row r="31" spans="1:7" x14ac:dyDescent="0.45">
      <c r="A31" s="49" t="s">
        <v>138</v>
      </c>
      <c r="B31" s="50">
        <v>74</v>
      </c>
      <c r="C31" s="51">
        <v>0.65</v>
      </c>
      <c r="D31" s="52"/>
      <c r="E31" s="97"/>
      <c r="F31" s="53">
        <f>AVERAGE(F1:F30)</f>
        <v>0.76025999999999982</v>
      </c>
    </row>
    <row r="32" spans="1:7" x14ac:dyDescent="0.45">
      <c r="A32" s="49" t="s">
        <v>128</v>
      </c>
      <c r="B32" s="50">
        <v>72</v>
      </c>
      <c r="C32" s="51">
        <v>0.6470588235294118</v>
      </c>
      <c r="D32" s="52"/>
      <c r="E32" s="97"/>
      <c r="F32" s="53">
        <v>0.68710000000000004</v>
      </c>
    </row>
    <row r="33" spans="1:6" x14ac:dyDescent="0.45">
      <c r="A33" s="49" t="s">
        <v>120</v>
      </c>
      <c r="B33" s="50">
        <v>19</v>
      </c>
      <c r="C33" s="51">
        <v>0.6428571428571429</v>
      </c>
      <c r="D33" s="52"/>
      <c r="E33" s="97"/>
      <c r="F33" s="53">
        <v>0.68420000000000003</v>
      </c>
    </row>
    <row r="34" spans="1:6" x14ac:dyDescent="0.45">
      <c r="A34" s="49" t="s">
        <v>290</v>
      </c>
      <c r="B34" s="50">
        <v>13</v>
      </c>
      <c r="C34" s="51">
        <v>0.64102564102564108</v>
      </c>
      <c r="D34" s="52"/>
      <c r="E34" s="97"/>
      <c r="F34" s="53">
        <v>0.66669999999999996</v>
      </c>
    </row>
    <row r="35" spans="1:6" x14ac:dyDescent="0.45">
      <c r="A35" s="49" t="s">
        <v>211</v>
      </c>
      <c r="B35" s="50">
        <v>2</v>
      </c>
      <c r="C35" s="51">
        <v>0.63855421686746983</v>
      </c>
      <c r="D35" s="52"/>
      <c r="E35" s="97"/>
      <c r="F35" s="53">
        <v>0.66669999999999996</v>
      </c>
    </row>
    <row r="36" spans="1:6" x14ac:dyDescent="0.45">
      <c r="A36" s="49" t="s">
        <v>235</v>
      </c>
      <c r="B36" s="50">
        <v>7</v>
      </c>
      <c r="C36" s="51">
        <v>0.63571428571428568</v>
      </c>
      <c r="D36" s="52"/>
      <c r="E36" s="97"/>
      <c r="F36" s="53">
        <v>0.66669999999999996</v>
      </c>
    </row>
    <row r="37" spans="1:6" x14ac:dyDescent="0.45">
      <c r="A37" s="49" t="s">
        <v>118</v>
      </c>
      <c r="B37" s="50">
        <v>52</v>
      </c>
      <c r="C37" s="51">
        <v>0.63492063492063489</v>
      </c>
      <c r="D37" s="52"/>
      <c r="E37" s="97"/>
      <c r="F37" s="53">
        <v>0.66469999999999996</v>
      </c>
    </row>
    <row r="38" spans="1:6" x14ac:dyDescent="0.45">
      <c r="A38" s="49" t="s">
        <v>44</v>
      </c>
      <c r="B38" s="50">
        <v>15</v>
      </c>
      <c r="C38" s="51">
        <v>0.6333333333333333</v>
      </c>
      <c r="D38" s="52"/>
      <c r="E38" s="97"/>
      <c r="F38" s="53">
        <v>0.66379999999999995</v>
      </c>
    </row>
    <row r="39" spans="1:6" x14ac:dyDescent="0.45">
      <c r="A39" s="49" t="s">
        <v>274</v>
      </c>
      <c r="B39" s="50">
        <v>6</v>
      </c>
      <c r="C39" s="51">
        <v>0.61956521739130432</v>
      </c>
      <c r="D39" s="52"/>
      <c r="E39" s="97"/>
      <c r="F39" s="53">
        <v>0.66349999999999998</v>
      </c>
    </row>
    <row r="40" spans="1:6" x14ac:dyDescent="0.45">
      <c r="A40" s="49" t="s">
        <v>262</v>
      </c>
      <c r="B40" s="50">
        <v>45</v>
      </c>
      <c r="C40" s="51">
        <v>0.61904761904761907</v>
      </c>
      <c r="D40" s="52"/>
      <c r="E40" s="97"/>
      <c r="F40" s="53">
        <v>0.66249999999999998</v>
      </c>
    </row>
    <row r="41" spans="1:6" x14ac:dyDescent="0.45">
      <c r="A41" s="49" t="s">
        <v>192</v>
      </c>
      <c r="B41" s="50">
        <v>51</v>
      </c>
      <c r="C41" s="51">
        <v>0.6071428571428571</v>
      </c>
      <c r="D41" s="52"/>
      <c r="E41" s="97"/>
      <c r="F41" s="53">
        <v>0.65739999999999998</v>
      </c>
    </row>
    <row r="42" spans="1:6" x14ac:dyDescent="0.45">
      <c r="A42" s="49" t="s">
        <v>38</v>
      </c>
      <c r="B42" s="50">
        <v>37</v>
      </c>
      <c r="C42" s="51">
        <v>0.60606060606060608</v>
      </c>
      <c r="D42" s="52"/>
      <c r="E42" s="97"/>
      <c r="F42" s="53">
        <v>0.65500000000000003</v>
      </c>
    </row>
    <row r="43" spans="1:6" x14ac:dyDescent="0.45">
      <c r="A43" s="49" t="s">
        <v>174</v>
      </c>
      <c r="B43" s="50">
        <v>78</v>
      </c>
      <c r="C43" s="51">
        <v>0.60606060606060608</v>
      </c>
      <c r="D43" s="52">
        <f>COUNT(C22:C43)</f>
        <v>22</v>
      </c>
      <c r="E43" s="97"/>
      <c r="F43" s="53">
        <v>0.65380000000000005</v>
      </c>
    </row>
    <row r="44" spans="1:6" x14ac:dyDescent="0.45">
      <c r="A44" s="49" t="s">
        <v>100</v>
      </c>
      <c r="B44" s="50">
        <v>21</v>
      </c>
      <c r="C44" s="51">
        <v>0.59302325581395354</v>
      </c>
      <c r="D44" s="53"/>
      <c r="E44" s="98"/>
      <c r="F44" s="53">
        <v>0.65310000000000001</v>
      </c>
    </row>
    <row r="45" spans="1:6" x14ac:dyDescent="0.45">
      <c r="A45" s="49" t="s">
        <v>201</v>
      </c>
      <c r="B45" s="50">
        <v>26</v>
      </c>
      <c r="C45" s="51">
        <v>0.58536585365853655</v>
      </c>
      <c r="D45" s="52"/>
      <c r="E45" s="97"/>
      <c r="F45" s="53">
        <v>0.65200000000000002</v>
      </c>
    </row>
    <row r="46" spans="1:6" x14ac:dyDescent="0.45">
      <c r="A46" s="49" t="s">
        <v>180</v>
      </c>
      <c r="B46" s="50">
        <v>61</v>
      </c>
      <c r="C46" s="51">
        <v>0.58333333333333337</v>
      </c>
      <c r="D46" s="52"/>
      <c r="E46" s="97"/>
      <c r="F46" s="53">
        <v>0.64849999999999997</v>
      </c>
    </row>
    <row r="47" spans="1:6" x14ac:dyDescent="0.45">
      <c r="A47" s="49" t="s">
        <v>162</v>
      </c>
      <c r="B47" s="50">
        <v>27</v>
      </c>
      <c r="C47" s="51">
        <v>0.58333333333333337</v>
      </c>
      <c r="D47" s="52"/>
      <c r="E47" s="97"/>
      <c r="F47" s="53">
        <v>0.64549999999999996</v>
      </c>
    </row>
    <row r="48" spans="1:6" x14ac:dyDescent="0.45">
      <c r="A48" s="49" t="s">
        <v>219</v>
      </c>
      <c r="B48" s="50">
        <v>77</v>
      </c>
      <c r="C48" s="51">
        <v>0.58333333333333337</v>
      </c>
      <c r="D48" s="52"/>
      <c r="E48" s="97"/>
      <c r="F48" s="53">
        <v>0.64290000000000003</v>
      </c>
    </row>
    <row r="49" spans="1:7" x14ac:dyDescent="0.45">
      <c r="A49" s="49" t="s">
        <v>136</v>
      </c>
      <c r="B49" s="50">
        <v>82</v>
      </c>
      <c r="C49" s="51">
        <v>0.58076923076923082</v>
      </c>
      <c r="D49" s="52"/>
      <c r="E49" s="97"/>
      <c r="F49" s="53">
        <v>0.63929999999999998</v>
      </c>
    </row>
    <row r="50" spans="1:7" x14ac:dyDescent="0.45">
      <c r="A50" s="49" t="s">
        <v>336</v>
      </c>
      <c r="B50" s="50">
        <v>23</v>
      </c>
      <c r="C50" s="51">
        <v>0.5714285714285714</v>
      </c>
      <c r="D50" s="52"/>
      <c r="E50" s="97"/>
      <c r="F50" s="53">
        <v>0.63890000000000002</v>
      </c>
    </row>
    <row r="51" spans="1:7" x14ac:dyDescent="0.45">
      <c r="A51" s="49" t="s">
        <v>68</v>
      </c>
      <c r="B51" s="50">
        <v>49</v>
      </c>
      <c r="C51" s="51">
        <v>0.5672268907563025</v>
      </c>
      <c r="D51" s="52"/>
      <c r="E51" s="97"/>
      <c r="F51" s="54">
        <v>0.63270000000000004</v>
      </c>
    </row>
    <row r="52" spans="1:7" x14ac:dyDescent="0.45">
      <c r="A52" s="49" t="s">
        <v>286</v>
      </c>
      <c r="B52" s="50">
        <v>31</v>
      </c>
      <c r="C52" s="51">
        <v>0.56666666666666665</v>
      </c>
      <c r="D52" s="52"/>
      <c r="E52" s="97"/>
      <c r="F52" s="53">
        <v>0.63100000000000001</v>
      </c>
    </row>
    <row r="53" spans="1:7" x14ac:dyDescent="0.45">
      <c r="A53" s="49" t="s">
        <v>46</v>
      </c>
      <c r="B53" s="50">
        <v>69</v>
      </c>
      <c r="C53" s="51">
        <v>0.56481481481481477</v>
      </c>
      <c r="D53" s="52"/>
      <c r="E53" s="97"/>
      <c r="F53" s="53">
        <v>0.62660000000000005</v>
      </c>
    </row>
    <row r="54" spans="1:7" x14ac:dyDescent="0.45">
      <c r="A54" s="49" t="s">
        <v>166</v>
      </c>
      <c r="B54" s="50">
        <v>42</v>
      </c>
      <c r="C54" s="51">
        <v>0.56382978723404253</v>
      </c>
      <c r="D54" s="52"/>
      <c r="E54" s="97"/>
      <c r="F54" s="53">
        <v>0.625</v>
      </c>
    </row>
    <row r="55" spans="1:7" x14ac:dyDescent="0.45">
      <c r="A55" s="49" t="s">
        <v>403</v>
      </c>
      <c r="B55" s="50">
        <v>40</v>
      </c>
      <c r="C55" s="51">
        <v>0.55882352941176472</v>
      </c>
      <c r="D55" s="52"/>
      <c r="E55" s="97"/>
      <c r="F55" s="53">
        <v>0.625</v>
      </c>
    </row>
    <row r="56" spans="1:7" x14ac:dyDescent="0.45">
      <c r="A56" s="49" t="s">
        <v>288</v>
      </c>
      <c r="B56" s="50">
        <v>1</v>
      </c>
      <c r="C56" s="51">
        <v>0.55284552845528456</v>
      </c>
      <c r="D56" s="52"/>
      <c r="E56" s="97"/>
      <c r="F56" s="53">
        <v>0.625</v>
      </c>
    </row>
    <row r="57" spans="1:7" x14ac:dyDescent="0.45">
      <c r="A57" s="49" t="s">
        <v>259</v>
      </c>
      <c r="B57" s="50">
        <v>29</v>
      </c>
      <c r="C57" s="51">
        <v>0.54545454545454541</v>
      </c>
      <c r="D57" s="52"/>
      <c r="E57" s="97"/>
      <c r="F57" s="53">
        <v>0.61970000000000003</v>
      </c>
    </row>
    <row r="58" spans="1:7" x14ac:dyDescent="0.45">
      <c r="A58" s="49" t="s">
        <v>241</v>
      </c>
      <c r="B58" s="50">
        <v>41</v>
      </c>
      <c r="C58" s="51">
        <v>0.5444444444444444</v>
      </c>
      <c r="D58" s="52"/>
      <c r="E58" s="97"/>
      <c r="F58" s="53">
        <v>0.61109999999999998</v>
      </c>
    </row>
    <row r="59" spans="1:7" x14ac:dyDescent="0.45">
      <c r="A59" s="49" t="s">
        <v>205</v>
      </c>
      <c r="B59" s="50">
        <v>71</v>
      </c>
      <c r="C59" s="51">
        <v>0.54166666666666663</v>
      </c>
      <c r="D59" s="52"/>
      <c r="E59" s="97"/>
      <c r="F59" s="53">
        <v>0.61060000000000003</v>
      </c>
    </row>
    <row r="60" spans="1:7" x14ac:dyDescent="0.45">
      <c r="A60" s="49" t="s">
        <v>405</v>
      </c>
      <c r="B60" s="50">
        <v>55</v>
      </c>
      <c r="C60" s="51">
        <v>0.53773584905660377</v>
      </c>
      <c r="D60" s="52"/>
      <c r="E60" s="97"/>
      <c r="F60" s="53">
        <v>0.60880000000000001</v>
      </c>
    </row>
    <row r="61" spans="1:7" x14ac:dyDescent="0.45">
      <c r="A61" s="49" t="s">
        <v>272</v>
      </c>
      <c r="B61" s="50">
        <v>63</v>
      </c>
      <c r="C61" s="51">
        <v>0.52830188679245282</v>
      </c>
      <c r="D61" s="52"/>
      <c r="E61" s="97"/>
      <c r="F61" s="53">
        <v>0.60529999999999995</v>
      </c>
    </row>
    <row r="62" spans="1:7" x14ac:dyDescent="0.45">
      <c r="A62" s="49" t="s">
        <v>164</v>
      </c>
      <c r="B62" s="50">
        <v>33</v>
      </c>
      <c r="C62" s="51">
        <v>0.52564102564102566</v>
      </c>
      <c r="D62" s="52"/>
      <c r="E62" s="97"/>
      <c r="F62" s="53">
        <v>0.60270000000000001</v>
      </c>
    </row>
    <row r="63" spans="1:7" x14ac:dyDescent="0.45">
      <c r="A63" s="49" t="s">
        <v>84</v>
      </c>
      <c r="B63" s="50">
        <v>64</v>
      </c>
      <c r="C63" s="51">
        <v>0.52380952380952384</v>
      </c>
      <c r="D63" s="52"/>
      <c r="E63" s="97"/>
      <c r="F63" s="53">
        <v>0.6</v>
      </c>
      <c r="G63" s="50">
        <f>COUNT(F30:F63)</f>
        <v>34</v>
      </c>
    </row>
    <row r="64" spans="1:7" x14ac:dyDescent="0.45">
      <c r="A64" s="49" t="s">
        <v>36</v>
      </c>
      <c r="B64" s="50">
        <v>38</v>
      </c>
      <c r="C64" s="51">
        <v>0.52352941176470591</v>
      </c>
      <c r="D64" s="52"/>
      <c r="E64" s="97"/>
      <c r="F64" s="53">
        <v>0.59470000000000001</v>
      </c>
    </row>
    <row r="65" spans="1:6" x14ac:dyDescent="0.45">
      <c r="A65" s="49" t="s">
        <v>54</v>
      </c>
      <c r="B65" s="50">
        <v>73</v>
      </c>
      <c r="C65" s="51">
        <v>0.51515151515151514</v>
      </c>
      <c r="D65" s="52"/>
      <c r="E65" s="97"/>
      <c r="F65" s="53">
        <v>0.59440000000000004</v>
      </c>
    </row>
    <row r="66" spans="1:6" x14ac:dyDescent="0.45">
      <c r="A66" s="49" t="s">
        <v>144</v>
      </c>
      <c r="B66" s="50">
        <v>12</v>
      </c>
      <c r="C66" s="51">
        <v>0.51282051282051277</v>
      </c>
      <c r="D66" s="52">
        <f>COUNT(C44:C66)</f>
        <v>23</v>
      </c>
      <c r="E66" s="97"/>
      <c r="F66" s="53">
        <v>0.59319999999999995</v>
      </c>
    </row>
    <row r="67" spans="1:6" x14ac:dyDescent="0.45">
      <c r="A67" s="49" t="s">
        <v>245</v>
      </c>
      <c r="B67" s="50">
        <v>14</v>
      </c>
      <c r="C67" s="51">
        <v>0.49180327868852458</v>
      </c>
      <c r="D67" s="52"/>
      <c r="E67" s="97"/>
      <c r="F67" s="53">
        <v>0.59089999999999998</v>
      </c>
    </row>
    <row r="68" spans="1:6" x14ac:dyDescent="0.45">
      <c r="A68" s="49" t="s">
        <v>215</v>
      </c>
      <c r="B68" s="50">
        <v>66</v>
      </c>
      <c r="C68" s="51">
        <v>0.47619047619047616</v>
      </c>
      <c r="D68" s="52"/>
      <c r="E68" s="97"/>
      <c r="F68" s="53">
        <v>0.5887</v>
      </c>
    </row>
    <row r="69" spans="1:6" x14ac:dyDescent="0.45">
      <c r="A69" s="49" t="s">
        <v>124</v>
      </c>
      <c r="B69" s="50">
        <v>46</v>
      </c>
      <c r="C69" s="51">
        <v>0.47586206896551725</v>
      </c>
      <c r="D69" s="52"/>
      <c r="E69" s="97"/>
      <c r="F69" s="53">
        <v>0.58740000000000003</v>
      </c>
    </row>
    <row r="70" spans="1:6" x14ac:dyDescent="0.45">
      <c r="A70" s="49" t="s">
        <v>312</v>
      </c>
      <c r="B70" s="50">
        <v>35</v>
      </c>
      <c r="C70" s="51">
        <v>0.47368421052631576</v>
      </c>
      <c r="D70" s="52"/>
      <c r="E70" s="97"/>
      <c r="F70" s="53">
        <v>0.58330000000000004</v>
      </c>
    </row>
    <row r="71" spans="1:6" x14ac:dyDescent="0.45">
      <c r="A71" s="49" t="s">
        <v>203</v>
      </c>
      <c r="B71" s="50">
        <v>76</v>
      </c>
      <c r="C71" s="51">
        <v>0.47154471544715448</v>
      </c>
      <c r="D71" s="52"/>
      <c r="E71" s="97"/>
      <c r="F71" s="53">
        <v>0.58179999999999998</v>
      </c>
    </row>
    <row r="72" spans="1:6" x14ac:dyDescent="0.45">
      <c r="A72" s="49" t="s">
        <v>354</v>
      </c>
      <c r="B72" s="50">
        <v>43</v>
      </c>
      <c r="C72" s="51">
        <v>0.46666666666666667</v>
      </c>
      <c r="D72" s="52"/>
      <c r="E72" s="97"/>
      <c r="F72" s="53">
        <v>0.56820000000000004</v>
      </c>
    </row>
    <row r="73" spans="1:6" x14ac:dyDescent="0.45">
      <c r="A73" s="49" t="s">
        <v>209</v>
      </c>
      <c r="B73" s="50">
        <v>81</v>
      </c>
      <c r="C73" s="51">
        <v>0.45454545454545453</v>
      </c>
      <c r="D73" s="52"/>
      <c r="E73" s="97"/>
      <c r="F73" s="53">
        <v>0.56579999999999997</v>
      </c>
    </row>
    <row r="74" spans="1:6" x14ac:dyDescent="0.45">
      <c r="A74" s="49" t="s">
        <v>217</v>
      </c>
      <c r="B74" s="50">
        <v>57</v>
      </c>
      <c r="C74" s="51">
        <v>0.4513888888888889</v>
      </c>
      <c r="D74" s="52"/>
      <c r="E74" s="97"/>
      <c r="F74" s="53">
        <v>0.54759999999999998</v>
      </c>
    </row>
    <row r="75" spans="1:6" x14ac:dyDescent="0.45">
      <c r="A75" s="49" t="s">
        <v>401</v>
      </c>
      <c r="B75" s="50">
        <v>83</v>
      </c>
      <c r="C75" s="51">
        <v>0.44767441860465118</v>
      </c>
      <c r="D75" s="52"/>
      <c r="E75" s="97"/>
      <c r="F75" s="53">
        <v>0.54720000000000002</v>
      </c>
    </row>
    <row r="76" spans="1:6" x14ac:dyDescent="0.45">
      <c r="A76" s="49" t="s">
        <v>326</v>
      </c>
      <c r="B76" s="50">
        <v>84</v>
      </c>
      <c r="C76" s="51">
        <v>0.44680851063829785</v>
      </c>
      <c r="D76" s="52"/>
      <c r="E76" s="97"/>
      <c r="F76" s="53">
        <v>0.54169999999999996</v>
      </c>
    </row>
    <row r="77" spans="1:6" x14ac:dyDescent="0.45">
      <c r="A77" s="49" t="s">
        <v>264</v>
      </c>
      <c r="B77" s="50">
        <v>58</v>
      </c>
      <c r="C77" s="51">
        <v>0.44285714285714284</v>
      </c>
      <c r="D77" s="52"/>
      <c r="E77" s="97"/>
      <c r="F77" s="53">
        <v>0.54120000000000001</v>
      </c>
    </row>
    <row r="78" spans="1:6" x14ac:dyDescent="0.45">
      <c r="A78" s="49" t="s">
        <v>270</v>
      </c>
      <c r="B78" s="50">
        <v>59</v>
      </c>
      <c r="C78" s="51">
        <v>0.43421052631578949</v>
      </c>
      <c r="D78" s="52"/>
      <c r="E78" s="97"/>
      <c r="F78" s="53">
        <v>0.53680000000000005</v>
      </c>
    </row>
    <row r="79" spans="1:6" x14ac:dyDescent="0.45">
      <c r="A79" s="49" t="s">
        <v>253</v>
      </c>
      <c r="B79" s="50">
        <v>8</v>
      </c>
      <c r="C79" s="51">
        <v>0.43055555555555558</v>
      </c>
      <c r="D79" s="52"/>
      <c r="E79" s="97"/>
      <c r="F79" s="53">
        <v>0.52459999999999996</v>
      </c>
    </row>
    <row r="80" spans="1:6" x14ac:dyDescent="0.45">
      <c r="A80" s="49" t="s">
        <v>104</v>
      </c>
      <c r="B80" s="50">
        <v>48</v>
      </c>
      <c r="C80" s="51">
        <v>0.4241573033707865</v>
      </c>
      <c r="F80" s="53">
        <v>0.52100000000000002</v>
      </c>
    </row>
    <row r="81" spans="1:7" x14ac:dyDescent="0.45">
      <c r="A81" s="49" t="s">
        <v>306</v>
      </c>
      <c r="B81" s="50">
        <v>32</v>
      </c>
      <c r="C81" s="51">
        <v>0.40259740259740262</v>
      </c>
      <c r="D81" s="52">
        <f>COUNT(C67:C81)</f>
        <v>15</v>
      </c>
      <c r="E81" s="97"/>
      <c r="F81" s="53">
        <v>0.5</v>
      </c>
    </row>
    <row r="82" spans="1:7" x14ac:dyDescent="0.45">
      <c r="A82" s="49" t="s">
        <v>348</v>
      </c>
      <c r="B82" s="50">
        <v>36</v>
      </c>
      <c r="C82" s="51">
        <v>0.39444444444444443</v>
      </c>
      <c r="D82" s="52"/>
      <c r="E82" s="97"/>
      <c r="F82" s="53">
        <v>0.5</v>
      </c>
      <c r="G82" s="50">
        <f>COUNT(F64:F82)</f>
        <v>19</v>
      </c>
    </row>
    <row r="83" spans="1:7" x14ac:dyDescent="0.45">
      <c r="A83" s="49" t="s">
        <v>184</v>
      </c>
      <c r="B83" s="50">
        <v>53</v>
      </c>
      <c r="C83" s="51">
        <v>0.36931818181818182</v>
      </c>
      <c r="D83" s="52"/>
      <c r="E83" s="97"/>
      <c r="F83" s="53">
        <v>0.49249999999999999</v>
      </c>
    </row>
    <row r="84" spans="1:7" x14ac:dyDescent="0.45">
      <c r="A84" s="49" t="s">
        <v>70</v>
      </c>
      <c r="B84" s="50">
        <v>22</v>
      </c>
      <c r="C84" s="51">
        <v>0.31623931623931623</v>
      </c>
      <c r="D84" s="52">
        <f>COUNT(C82:C84)</f>
        <v>3</v>
      </c>
      <c r="E84" s="97"/>
      <c r="F84" s="53">
        <v>0.49070000000000003</v>
      </c>
      <c r="G84" s="50">
        <f>COUNT(F83:F84)</f>
        <v>2</v>
      </c>
    </row>
    <row r="85" spans="1:7" x14ac:dyDescent="0.45">
      <c r="C85" s="55">
        <f>AVERAGE(C1:C43)</f>
        <v>0.69493392543832022</v>
      </c>
      <c r="D85" s="52"/>
      <c r="E85" s="97"/>
      <c r="F85" s="53">
        <v>0.16669999999999999</v>
      </c>
      <c r="G85" s="50">
        <v>1</v>
      </c>
    </row>
    <row r="86" spans="1:7" x14ac:dyDescent="0.45">
      <c r="D86" s="53"/>
      <c r="E86" s="98"/>
      <c r="F86" s="53"/>
    </row>
    <row r="87" spans="1:7" x14ac:dyDescent="0.45">
      <c r="C87" s="56"/>
      <c r="D87" s="53"/>
      <c r="E87" s="98"/>
      <c r="F87" s="53"/>
    </row>
    <row r="88" spans="1:7" x14ac:dyDescent="0.45">
      <c r="C88" s="56"/>
      <c r="D88" s="53"/>
      <c r="E88" s="98"/>
      <c r="F88" s="53"/>
    </row>
    <row r="89" spans="1:7" x14ac:dyDescent="0.45">
      <c r="C89" s="56"/>
      <c r="D89" s="53"/>
      <c r="E89" s="98"/>
      <c r="F89" s="53"/>
    </row>
    <row r="90" spans="1:7" x14ac:dyDescent="0.45">
      <c r="C90" s="56"/>
      <c r="D90" s="53"/>
      <c r="E90" s="98"/>
      <c r="F90" s="53"/>
    </row>
    <row r="91" spans="1:7" x14ac:dyDescent="0.45">
      <c r="C91" s="56"/>
      <c r="D91" s="53"/>
      <c r="E91" s="98"/>
      <c r="F91" s="53"/>
    </row>
    <row r="92" spans="1:7" x14ac:dyDescent="0.45">
      <c r="C92" s="56"/>
      <c r="D92" s="53"/>
      <c r="E92" s="98"/>
      <c r="F92" s="53"/>
    </row>
    <row r="93" spans="1:7" x14ac:dyDescent="0.45">
      <c r="C93" s="56"/>
      <c r="D93" s="53"/>
      <c r="E93" s="98"/>
      <c r="F93" s="53"/>
    </row>
    <row r="94" spans="1:7" x14ac:dyDescent="0.45">
      <c r="C94" s="56"/>
      <c r="D94" s="53"/>
      <c r="E94" s="98"/>
      <c r="F94" s="53"/>
    </row>
    <row r="95" spans="1:7" x14ac:dyDescent="0.45">
      <c r="C95" s="56"/>
      <c r="D95" s="53"/>
      <c r="E95" s="98"/>
      <c r="F95" s="53"/>
    </row>
    <row r="96" spans="1:7" x14ac:dyDescent="0.45">
      <c r="C96" s="56"/>
      <c r="D96" s="53"/>
      <c r="E96" s="98"/>
      <c r="F96" s="53"/>
    </row>
    <row r="97" spans="3:6" x14ac:dyDescent="0.45">
      <c r="C97" s="56"/>
      <c r="D97" s="53"/>
      <c r="E97" s="98"/>
      <c r="F97" s="53"/>
    </row>
    <row r="98" spans="3:6" x14ac:dyDescent="0.45">
      <c r="C98" s="56"/>
      <c r="D98" s="53"/>
      <c r="E98" s="98"/>
      <c r="F98" s="53"/>
    </row>
    <row r="99" spans="3:6" x14ac:dyDescent="0.45">
      <c r="C99" s="56"/>
      <c r="D99" s="53"/>
      <c r="E99" s="98"/>
      <c r="F99" s="53"/>
    </row>
    <row r="100" spans="3:6" x14ac:dyDescent="0.45">
      <c r="C100" s="56"/>
      <c r="D100" s="53"/>
      <c r="E100" s="98"/>
      <c r="F100" s="53"/>
    </row>
    <row r="101" spans="3:6" x14ac:dyDescent="0.45">
      <c r="C101" s="56"/>
      <c r="D101" s="53"/>
      <c r="E101" s="98"/>
      <c r="F101" s="53"/>
    </row>
    <row r="102" spans="3:6" x14ac:dyDescent="0.45">
      <c r="C102" s="56"/>
      <c r="D102" s="53"/>
      <c r="E102" s="98"/>
      <c r="F102" s="53"/>
    </row>
    <row r="103" spans="3:6" x14ac:dyDescent="0.45">
      <c r="C103" s="56"/>
      <c r="D103" s="53"/>
      <c r="E103" s="98"/>
      <c r="F103" s="53"/>
    </row>
    <row r="104" spans="3:6" x14ac:dyDescent="0.45">
      <c r="C104" s="56"/>
      <c r="D104" s="53"/>
      <c r="E104" s="98"/>
      <c r="F104" s="53"/>
    </row>
    <row r="105" spans="3:6" x14ac:dyDescent="0.45">
      <c r="C105" s="56"/>
      <c r="D105" s="53"/>
      <c r="E105" s="98"/>
      <c r="F105" s="53"/>
    </row>
    <row r="106" spans="3:6" x14ac:dyDescent="0.45">
      <c r="C106" s="56"/>
      <c r="D106" s="53"/>
      <c r="E106" s="98"/>
      <c r="F106" s="53"/>
    </row>
    <row r="107" spans="3:6" x14ac:dyDescent="0.45">
      <c r="C107" s="56"/>
      <c r="D107" s="53"/>
      <c r="E107" s="98"/>
      <c r="F107" s="53"/>
    </row>
    <row r="108" spans="3:6" x14ac:dyDescent="0.45">
      <c r="C108" s="56"/>
      <c r="D108" s="53"/>
      <c r="E108" s="98"/>
      <c r="F108" s="53"/>
    </row>
    <row r="109" spans="3:6" x14ac:dyDescent="0.45">
      <c r="C109" s="56"/>
      <c r="D109" s="53"/>
      <c r="E109" s="98"/>
      <c r="F109" s="53"/>
    </row>
    <row r="110" spans="3:6" x14ac:dyDescent="0.45">
      <c r="C110" s="56"/>
      <c r="D110" s="53"/>
      <c r="E110" s="98"/>
      <c r="F110" s="53"/>
    </row>
    <row r="111" spans="3:6" x14ac:dyDescent="0.45">
      <c r="C111" s="56"/>
      <c r="D111" s="53"/>
      <c r="E111" s="98"/>
      <c r="F111" s="53"/>
    </row>
    <row r="112" spans="3:6" x14ac:dyDescent="0.45">
      <c r="C112" s="56"/>
      <c r="D112" s="53"/>
      <c r="E112" s="98"/>
      <c r="F112" s="53"/>
    </row>
    <row r="113" spans="3:6" x14ac:dyDescent="0.45">
      <c r="C113" s="56"/>
      <c r="D113" s="53"/>
      <c r="E113" s="98"/>
      <c r="F113" s="53"/>
    </row>
    <row r="114" spans="3:6" x14ac:dyDescent="0.45">
      <c r="C114" s="56"/>
      <c r="D114" s="53"/>
      <c r="E114" s="98"/>
      <c r="F114" s="53"/>
    </row>
    <row r="115" spans="3:6" x14ac:dyDescent="0.45">
      <c r="C115" s="56"/>
      <c r="D115" s="53"/>
      <c r="E115" s="98"/>
      <c r="F115" s="53"/>
    </row>
    <row r="116" spans="3:6" x14ac:dyDescent="0.45">
      <c r="C116" s="56"/>
      <c r="D116" s="53"/>
      <c r="E116" s="98"/>
      <c r="F116" s="53"/>
    </row>
    <row r="117" spans="3:6" x14ac:dyDescent="0.45">
      <c r="C117" s="56"/>
      <c r="D117" s="53"/>
      <c r="E117" s="98"/>
      <c r="F117" s="53"/>
    </row>
    <row r="118" spans="3:6" x14ac:dyDescent="0.45">
      <c r="C118" s="56"/>
      <c r="D118" s="53"/>
      <c r="E118" s="98"/>
      <c r="F118" s="53"/>
    </row>
    <row r="119" spans="3:6" x14ac:dyDescent="0.45">
      <c r="C119" s="56"/>
      <c r="D119" s="53"/>
      <c r="E119" s="98"/>
      <c r="F119" s="53"/>
    </row>
    <row r="120" spans="3:6" x14ac:dyDescent="0.45">
      <c r="C120" s="56"/>
      <c r="D120" s="53"/>
      <c r="E120" s="98"/>
      <c r="F120" s="53"/>
    </row>
    <row r="121" spans="3:6" x14ac:dyDescent="0.45">
      <c r="C121" s="56"/>
      <c r="D121" s="53"/>
      <c r="E121" s="98"/>
      <c r="F121" s="53"/>
    </row>
    <row r="122" spans="3:6" x14ac:dyDescent="0.45">
      <c r="C122" s="56"/>
      <c r="D122" s="53"/>
      <c r="E122" s="98"/>
      <c r="F122" s="53"/>
    </row>
    <row r="123" spans="3:6" x14ac:dyDescent="0.45">
      <c r="C123" s="56"/>
      <c r="D123" s="53"/>
      <c r="E123" s="98"/>
      <c r="F123" s="53"/>
    </row>
    <row r="124" spans="3:6" x14ac:dyDescent="0.45">
      <c r="C124" s="56"/>
      <c r="D124" s="53"/>
      <c r="E124" s="98"/>
      <c r="F124" s="53"/>
    </row>
    <row r="125" spans="3:6" x14ac:dyDescent="0.45">
      <c r="C125" s="56"/>
      <c r="D125" s="53"/>
      <c r="E125" s="98"/>
      <c r="F125" s="53"/>
    </row>
    <row r="126" spans="3:6" x14ac:dyDescent="0.45">
      <c r="C126" s="56"/>
      <c r="D126" s="53"/>
      <c r="E126" s="98"/>
      <c r="F126" s="53"/>
    </row>
    <row r="127" spans="3:6" x14ac:dyDescent="0.45">
      <c r="C127" s="56"/>
      <c r="D127" s="53"/>
      <c r="E127" s="98"/>
      <c r="F127" s="53"/>
    </row>
    <row r="128" spans="3:6" x14ac:dyDescent="0.45">
      <c r="C128" s="56"/>
      <c r="D128" s="53"/>
      <c r="E128" s="98"/>
      <c r="F128" s="53"/>
    </row>
    <row r="129" spans="3:10" x14ac:dyDescent="0.45">
      <c r="C129" s="56"/>
      <c r="D129" s="53"/>
      <c r="E129" s="98"/>
      <c r="F129" s="53"/>
    </row>
    <row r="130" spans="3:10" x14ac:dyDescent="0.45">
      <c r="C130" s="56"/>
      <c r="D130" s="53"/>
      <c r="E130" s="98"/>
      <c r="F130" s="53"/>
    </row>
    <row r="131" spans="3:10" x14ac:dyDescent="0.45">
      <c r="C131" s="56"/>
      <c r="D131" s="53"/>
      <c r="E131" s="98"/>
      <c r="F131" s="53"/>
    </row>
    <row r="132" spans="3:10" x14ac:dyDescent="0.45">
      <c r="C132" s="56"/>
      <c r="D132" s="53"/>
      <c r="E132" s="98"/>
      <c r="F132" s="53"/>
    </row>
    <row r="133" spans="3:10" x14ac:dyDescent="0.45">
      <c r="C133" s="56"/>
      <c r="D133" s="53"/>
      <c r="E133" s="98"/>
      <c r="F133" s="53"/>
      <c r="J133" s="9">
        <f>146-119</f>
        <v>27</v>
      </c>
    </row>
    <row r="134" spans="3:10" x14ac:dyDescent="0.45">
      <c r="C134" s="56"/>
      <c r="D134" s="53"/>
      <c r="E134" s="98"/>
      <c r="F134" s="53"/>
    </row>
    <row r="135" spans="3:10" x14ac:dyDescent="0.45">
      <c r="C135" s="56"/>
      <c r="D135" s="53"/>
      <c r="E135" s="98"/>
      <c r="F135" s="53"/>
    </row>
    <row r="136" spans="3:10" x14ac:dyDescent="0.45">
      <c r="C136" s="56"/>
      <c r="D136" s="53"/>
      <c r="E136" s="98"/>
      <c r="F136" s="53"/>
    </row>
    <row r="137" spans="3:10" x14ac:dyDescent="0.45">
      <c r="C137" s="56"/>
      <c r="D137" s="53"/>
      <c r="E137" s="98"/>
      <c r="F137" s="53"/>
    </row>
    <row r="138" spans="3:10" x14ac:dyDescent="0.45">
      <c r="C138" s="56"/>
      <c r="D138" s="53"/>
      <c r="E138" s="98"/>
      <c r="F138" s="53"/>
    </row>
    <row r="139" spans="3:10" x14ac:dyDescent="0.45">
      <c r="C139" s="56"/>
      <c r="D139" s="53"/>
      <c r="E139" s="98"/>
      <c r="F139" s="53"/>
    </row>
    <row r="140" spans="3:10" x14ac:dyDescent="0.45">
      <c r="C140" s="56"/>
      <c r="D140" s="53"/>
      <c r="E140" s="98"/>
      <c r="F140" s="53"/>
    </row>
    <row r="141" spans="3:10" x14ac:dyDescent="0.45">
      <c r="C141" s="56"/>
      <c r="D141" s="53"/>
      <c r="E141" s="98"/>
      <c r="F141" s="53"/>
    </row>
    <row r="142" spans="3:10" x14ac:dyDescent="0.45">
      <c r="C142" s="56"/>
      <c r="D142" s="53"/>
      <c r="E142" s="98"/>
      <c r="F142" s="53"/>
    </row>
    <row r="143" spans="3:10" x14ac:dyDescent="0.45">
      <c r="C143" s="56"/>
      <c r="D143" s="53"/>
      <c r="E143" s="98"/>
      <c r="F143" s="53"/>
    </row>
    <row r="144" spans="3:10" x14ac:dyDescent="0.45">
      <c r="C144" s="56"/>
      <c r="D144" s="53"/>
      <c r="E144" s="98"/>
      <c r="F144" s="53"/>
    </row>
    <row r="145" spans="3:6" x14ac:dyDescent="0.45">
      <c r="C145" s="56"/>
      <c r="D145" s="53"/>
      <c r="E145" s="98"/>
      <c r="F145" s="53"/>
    </row>
    <row r="146" spans="3:6" x14ac:dyDescent="0.45">
      <c r="C146" s="56"/>
      <c r="D146" s="53"/>
      <c r="E146" s="98"/>
      <c r="F146" s="53"/>
    </row>
    <row r="147" spans="3:6" x14ac:dyDescent="0.45">
      <c r="C147" s="56"/>
      <c r="D147" s="53"/>
      <c r="E147" s="98"/>
      <c r="F147" s="53"/>
    </row>
    <row r="148" spans="3:6" x14ac:dyDescent="0.45">
      <c r="C148" s="56"/>
      <c r="D148" s="53"/>
      <c r="E148" s="98"/>
      <c r="F148" s="53"/>
    </row>
    <row r="149" spans="3:6" x14ac:dyDescent="0.45">
      <c r="C149" s="56"/>
      <c r="D149" s="53"/>
      <c r="E149" s="98"/>
      <c r="F149" s="53"/>
    </row>
    <row r="150" spans="3:6" x14ac:dyDescent="0.45">
      <c r="C150" s="56"/>
      <c r="D150" s="53"/>
      <c r="E150" s="98"/>
      <c r="F150" s="53"/>
    </row>
    <row r="151" spans="3:6" x14ac:dyDescent="0.45">
      <c r="C151" s="56"/>
      <c r="D151" s="53"/>
      <c r="E151" s="98"/>
      <c r="F151" s="53"/>
    </row>
    <row r="152" spans="3:6" x14ac:dyDescent="0.45">
      <c r="C152" s="56"/>
      <c r="D152" s="53"/>
      <c r="E152" s="98"/>
      <c r="F152" s="53"/>
    </row>
    <row r="153" spans="3:6" x14ac:dyDescent="0.45">
      <c r="C153" s="56"/>
      <c r="D153" s="53"/>
      <c r="E153" s="98"/>
      <c r="F153" s="53"/>
    </row>
    <row r="154" spans="3:6" x14ac:dyDescent="0.45">
      <c r="C154" s="56"/>
      <c r="D154" s="53"/>
      <c r="E154" s="98"/>
      <c r="F154" s="53"/>
    </row>
    <row r="155" spans="3:6" x14ac:dyDescent="0.45">
      <c r="C155" s="56"/>
      <c r="D155" s="53"/>
      <c r="E155" s="98"/>
      <c r="F155" s="53"/>
    </row>
    <row r="156" spans="3:6" x14ac:dyDescent="0.45">
      <c r="C156" s="56"/>
      <c r="D156" s="53"/>
      <c r="E156" s="98"/>
      <c r="F156" s="53"/>
    </row>
    <row r="157" spans="3:6" x14ac:dyDescent="0.45">
      <c r="C157" s="56"/>
      <c r="D157" s="53"/>
      <c r="E157" s="98"/>
      <c r="F157" s="53"/>
    </row>
    <row r="158" spans="3:6" x14ac:dyDescent="0.45">
      <c r="C158" s="56"/>
      <c r="D158" s="53"/>
      <c r="E158" s="98"/>
      <c r="F158" s="53"/>
    </row>
    <row r="159" spans="3:6" x14ac:dyDescent="0.45">
      <c r="C159" s="56"/>
      <c r="D159" s="53"/>
      <c r="E159" s="98"/>
      <c r="F159" s="53"/>
    </row>
    <row r="160" spans="3:6" x14ac:dyDescent="0.45">
      <c r="C160" s="56"/>
      <c r="D160" s="53"/>
      <c r="E160" s="98"/>
      <c r="F160" s="53"/>
    </row>
    <row r="161" spans="3:6" x14ac:dyDescent="0.45">
      <c r="C161" s="56"/>
      <c r="D161" s="53"/>
      <c r="E161" s="98"/>
      <c r="F161" s="53"/>
    </row>
    <row r="162" spans="3:6" x14ac:dyDescent="0.45">
      <c r="C162" s="56"/>
      <c r="D162" s="53"/>
      <c r="E162" s="98"/>
      <c r="F162" s="53"/>
    </row>
  </sheetData>
  <sortState xmlns:xlrd2="http://schemas.microsoft.com/office/spreadsheetml/2017/richdata2" ref="F2:G162">
    <sortCondition descending="1" ref="F2:F162"/>
  </sortState>
  <conditionalFormatting sqref="A2:A82">
    <cfRule type="duplicateValues" dxfId="1" priority="6"/>
  </conditionalFormatting>
  <conditionalFormatting sqref="B42:B83 A1 B1:B40">
    <cfRule type="duplicateValues" dxfId="0" priority="8"/>
  </conditionalFormatting>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BF690-7925-4864-ABB3-7BA8EDEA0453}">
  <dimension ref="B2:F11"/>
  <sheetViews>
    <sheetView workbookViewId="0">
      <selection activeCell="H10" sqref="H10"/>
    </sheetView>
  </sheetViews>
  <sheetFormatPr defaultColWidth="8.81640625" defaultRowHeight="16.5" x14ac:dyDescent="0.45"/>
  <cols>
    <col min="1" max="1" width="8.81640625" style="2"/>
    <col min="2" max="2" width="44.453125" style="2" bestFit="1" customWidth="1"/>
    <col min="3" max="3" width="13.453125" style="2" customWidth="1"/>
    <col min="4" max="4" width="15" style="2" customWidth="1"/>
    <col min="5" max="5" width="14.54296875" style="2" customWidth="1"/>
    <col min="6" max="6" width="21.54296875" style="2" customWidth="1"/>
    <col min="7" max="16384" width="8.81640625" style="2"/>
  </cols>
  <sheetData>
    <row r="2" spans="2:6" ht="24" x14ac:dyDescent="0.65">
      <c r="C2" s="103" t="s">
        <v>3</v>
      </c>
      <c r="D2" s="103"/>
      <c r="E2" s="103"/>
    </row>
    <row r="3" spans="2:6" x14ac:dyDescent="0.45">
      <c r="B3" s="57"/>
      <c r="C3" s="66" t="s">
        <v>4</v>
      </c>
      <c r="D3" s="66"/>
      <c r="E3" s="66"/>
      <c r="F3" s="67"/>
    </row>
    <row r="4" spans="2:6" ht="33" x14ac:dyDescent="0.45">
      <c r="B4" s="64" t="s">
        <v>5</v>
      </c>
      <c r="C4" s="64" t="s">
        <v>6</v>
      </c>
      <c r="D4" s="64" t="s">
        <v>7</v>
      </c>
      <c r="E4" s="65" t="s">
        <v>8</v>
      </c>
      <c r="F4" s="65" t="s">
        <v>9</v>
      </c>
    </row>
    <row r="5" spans="2:6" x14ac:dyDescent="0.45">
      <c r="B5" s="8" t="s">
        <v>10</v>
      </c>
      <c r="C5" s="73">
        <v>0.25</v>
      </c>
      <c r="D5" s="78">
        <v>1</v>
      </c>
      <c r="E5" s="80">
        <v>0.217</v>
      </c>
      <c r="F5" s="58">
        <v>0.80900000000000005</v>
      </c>
    </row>
    <row r="6" spans="2:6" x14ac:dyDescent="0.45">
      <c r="B6" s="8" t="s">
        <v>11</v>
      </c>
      <c r="C6" s="74">
        <v>2.6000000000000002E-2</v>
      </c>
      <c r="D6" s="76">
        <v>1</v>
      </c>
      <c r="E6" s="81">
        <v>0.21</v>
      </c>
      <c r="F6" s="59">
        <v>0.85099999999999998</v>
      </c>
    </row>
    <row r="7" spans="2:6" x14ac:dyDescent="0.45">
      <c r="B7" s="8" t="s">
        <v>12</v>
      </c>
      <c r="C7" s="74">
        <v>0.14300000000000002</v>
      </c>
      <c r="D7" s="76">
        <v>1</v>
      </c>
      <c r="E7" s="74">
        <v>0.33900000000000002</v>
      </c>
      <c r="F7" s="59">
        <v>0.83099999999999996</v>
      </c>
    </row>
    <row r="8" spans="2:6" x14ac:dyDescent="0.45">
      <c r="B8" s="8" t="s">
        <v>13</v>
      </c>
      <c r="C8" s="74">
        <v>2.5000000000000001E-2</v>
      </c>
      <c r="D8" s="76">
        <v>1</v>
      </c>
      <c r="E8" s="81">
        <v>0.27900000000000003</v>
      </c>
      <c r="F8" s="59">
        <v>0.38700000000000001</v>
      </c>
    </row>
    <row r="9" spans="2:6" x14ac:dyDescent="0.45">
      <c r="B9" s="8" t="s">
        <v>14</v>
      </c>
      <c r="C9" s="75" t="s">
        <v>15</v>
      </c>
      <c r="D9" s="75" t="s">
        <v>16</v>
      </c>
      <c r="E9" s="75">
        <v>5</v>
      </c>
      <c r="F9" s="60" t="s">
        <v>17</v>
      </c>
    </row>
    <row r="10" spans="2:6" x14ac:dyDescent="0.45">
      <c r="B10" s="8" t="s">
        <v>18</v>
      </c>
      <c r="C10" s="76">
        <v>0.4</v>
      </c>
      <c r="D10" s="76">
        <v>0.94</v>
      </c>
      <c r="E10" s="76">
        <v>0.15</v>
      </c>
      <c r="F10" s="61">
        <v>0.66</v>
      </c>
    </row>
    <row r="11" spans="2:6" x14ac:dyDescent="0.45">
      <c r="B11" s="62" t="s">
        <v>19</v>
      </c>
      <c r="C11" s="77">
        <v>0.316</v>
      </c>
      <c r="D11" s="79">
        <v>0.9</v>
      </c>
      <c r="E11" s="82">
        <v>0.16949999999999998</v>
      </c>
      <c r="F11" s="63">
        <v>0.6</v>
      </c>
    </row>
  </sheetData>
  <mergeCells count="1">
    <mergeCell ref="C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9AE1-2212-40D4-9397-3EFF9CCF2F4A}">
  <sheetPr>
    <tabColor rgb="FF00B050"/>
  </sheetPr>
  <dimension ref="A1:R174"/>
  <sheetViews>
    <sheetView tabSelected="1" zoomScale="110" zoomScaleNormal="110" workbookViewId="0">
      <selection activeCell="C11" sqref="C11"/>
    </sheetView>
  </sheetViews>
  <sheetFormatPr defaultColWidth="8.81640625" defaultRowHeight="16.5" x14ac:dyDescent="0.45"/>
  <cols>
    <col min="1" max="1" width="11.453125" style="13" customWidth="1"/>
    <col min="2" max="2" width="13.453125" style="2" customWidth="1"/>
    <col min="3" max="3" width="53.1796875" style="2" customWidth="1"/>
    <col min="4" max="7" width="15.453125" style="16" customWidth="1"/>
    <col min="8" max="8" width="0.54296875" style="25" customWidth="1"/>
    <col min="9" max="9" width="19.54296875" style="16" customWidth="1"/>
    <col min="10" max="10" width="17.453125" style="16" customWidth="1"/>
    <col min="11" max="16384" width="8.81640625" style="2"/>
  </cols>
  <sheetData>
    <row r="1" spans="1:18" ht="49.5" x14ac:dyDescent="0.45">
      <c r="A1" s="27" t="s">
        <v>20</v>
      </c>
      <c r="B1" s="17" t="s">
        <v>21</v>
      </c>
      <c r="C1" s="17" t="s">
        <v>22</v>
      </c>
      <c r="D1" s="17" t="s">
        <v>23</v>
      </c>
      <c r="E1" s="17" t="s">
        <v>24</v>
      </c>
      <c r="F1" s="17" t="s">
        <v>25</v>
      </c>
      <c r="G1" s="17" t="s">
        <v>26</v>
      </c>
      <c r="H1" s="40" t="s">
        <v>27</v>
      </c>
      <c r="I1" s="17" t="s">
        <v>28</v>
      </c>
      <c r="J1" s="17" t="s">
        <v>29</v>
      </c>
    </row>
    <row r="2" spans="1:18" x14ac:dyDescent="0.45">
      <c r="A2" s="13">
        <v>13</v>
      </c>
      <c r="B2" s="5" t="s">
        <v>30</v>
      </c>
      <c r="C2" s="5" t="s">
        <v>31</v>
      </c>
      <c r="D2" s="41">
        <v>82</v>
      </c>
      <c r="E2" s="34">
        <v>1</v>
      </c>
      <c r="F2" s="34">
        <v>0</v>
      </c>
      <c r="G2" s="34">
        <v>0</v>
      </c>
      <c r="I2" s="34">
        <v>1</v>
      </c>
      <c r="J2" s="43">
        <v>0.46</v>
      </c>
      <c r="R2" s="4"/>
    </row>
    <row r="3" spans="1:18" x14ac:dyDescent="0.45">
      <c r="A3" s="13">
        <v>17</v>
      </c>
      <c r="B3" s="5" t="s">
        <v>32</v>
      </c>
      <c r="C3" s="5" t="s">
        <v>33</v>
      </c>
      <c r="D3" s="41">
        <v>80</v>
      </c>
      <c r="E3" s="34">
        <v>1</v>
      </c>
      <c r="F3" s="34">
        <v>0</v>
      </c>
      <c r="G3" s="34">
        <v>0</v>
      </c>
      <c r="I3" s="34">
        <v>1</v>
      </c>
      <c r="J3" s="43">
        <v>0.95099999999999996</v>
      </c>
      <c r="R3" s="4"/>
    </row>
    <row r="4" spans="1:18" x14ac:dyDescent="0.45">
      <c r="A4" s="13">
        <v>33</v>
      </c>
      <c r="B4" s="5" t="s">
        <v>34</v>
      </c>
      <c r="C4" s="5" t="s">
        <v>35</v>
      </c>
      <c r="D4" s="41">
        <v>80</v>
      </c>
      <c r="E4" s="34">
        <v>1</v>
      </c>
      <c r="F4" s="34">
        <v>0</v>
      </c>
      <c r="G4" s="34">
        <v>0</v>
      </c>
      <c r="I4" s="34">
        <v>1</v>
      </c>
      <c r="J4" s="43">
        <v>0.48899999999999999</v>
      </c>
      <c r="R4" s="4"/>
    </row>
    <row r="5" spans="1:18" x14ac:dyDescent="0.45">
      <c r="A5" s="13">
        <v>47</v>
      </c>
      <c r="B5" s="5" t="s">
        <v>36</v>
      </c>
      <c r="C5" s="5" t="s">
        <v>37</v>
      </c>
      <c r="D5" s="41">
        <v>40</v>
      </c>
      <c r="E5" s="34">
        <v>1</v>
      </c>
      <c r="F5" s="34">
        <v>0</v>
      </c>
      <c r="G5" s="34">
        <v>0</v>
      </c>
      <c r="I5" s="34">
        <v>1</v>
      </c>
      <c r="J5" s="43">
        <v>1</v>
      </c>
      <c r="R5" s="4"/>
    </row>
    <row r="6" spans="1:18" x14ac:dyDescent="0.45">
      <c r="A6" s="13">
        <v>63</v>
      </c>
      <c r="B6" s="5" t="s">
        <v>38</v>
      </c>
      <c r="C6" s="5" t="s">
        <v>39</v>
      </c>
      <c r="D6" s="41">
        <v>40</v>
      </c>
      <c r="E6" s="34">
        <v>1</v>
      </c>
      <c r="F6" s="34">
        <v>0</v>
      </c>
      <c r="G6" s="34">
        <v>0</v>
      </c>
      <c r="I6" s="34">
        <v>1</v>
      </c>
      <c r="J6" s="43">
        <v>0.111</v>
      </c>
      <c r="R6" s="4"/>
    </row>
    <row r="7" spans="1:18" x14ac:dyDescent="0.45">
      <c r="A7" s="13">
        <v>68</v>
      </c>
      <c r="B7" s="5" t="s">
        <v>40</v>
      </c>
      <c r="C7" s="5" t="s">
        <v>41</v>
      </c>
      <c r="D7" s="41">
        <v>80</v>
      </c>
      <c r="E7" s="34">
        <v>1</v>
      </c>
      <c r="F7" s="34">
        <v>0</v>
      </c>
      <c r="G7" s="34">
        <v>0</v>
      </c>
      <c r="I7" s="34">
        <v>1</v>
      </c>
      <c r="J7" s="43">
        <v>0.73899999999999999</v>
      </c>
      <c r="R7" s="4"/>
    </row>
    <row r="8" spans="1:18" x14ac:dyDescent="0.45">
      <c r="A8" s="13">
        <v>97</v>
      </c>
      <c r="B8" s="5" t="s">
        <v>42</v>
      </c>
      <c r="C8" s="5" t="s">
        <v>43</v>
      </c>
      <c r="D8" s="41">
        <v>80</v>
      </c>
      <c r="E8" s="34">
        <v>1</v>
      </c>
      <c r="F8" s="34">
        <v>0</v>
      </c>
      <c r="G8" s="34">
        <v>0</v>
      </c>
      <c r="I8" s="34">
        <v>1</v>
      </c>
      <c r="J8" s="43">
        <v>0.72899999999999998</v>
      </c>
      <c r="R8" s="4"/>
    </row>
    <row r="9" spans="1:18" x14ac:dyDescent="0.45">
      <c r="A9" s="13">
        <v>110</v>
      </c>
      <c r="B9" s="5" t="s">
        <v>44</v>
      </c>
      <c r="C9" s="5" t="s">
        <v>45</v>
      </c>
      <c r="D9" s="41">
        <v>40</v>
      </c>
      <c r="E9" s="34">
        <v>1</v>
      </c>
      <c r="F9" s="34">
        <v>0</v>
      </c>
      <c r="G9" s="34">
        <v>0</v>
      </c>
      <c r="I9" s="34">
        <v>1</v>
      </c>
      <c r="J9" s="43">
        <v>0.38600000000000001</v>
      </c>
      <c r="R9" s="4"/>
    </row>
    <row r="10" spans="1:18" x14ac:dyDescent="0.45">
      <c r="A10" s="13">
        <v>120</v>
      </c>
      <c r="B10" s="5" t="s">
        <v>46</v>
      </c>
      <c r="C10" s="5" t="s">
        <v>47</v>
      </c>
      <c r="D10" s="41">
        <v>80</v>
      </c>
      <c r="E10" s="34">
        <v>1</v>
      </c>
      <c r="F10" s="34">
        <v>0</v>
      </c>
      <c r="G10" s="34">
        <v>0</v>
      </c>
      <c r="I10" s="34">
        <v>1</v>
      </c>
      <c r="J10" s="43">
        <v>0.60399999999999998</v>
      </c>
      <c r="R10" s="4"/>
    </row>
    <row r="11" spans="1:18" x14ac:dyDescent="0.45">
      <c r="A11" s="13">
        <v>125</v>
      </c>
      <c r="B11" s="5" t="s">
        <v>48</v>
      </c>
      <c r="C11" s="5" t="s">
        <v>49</v>
      </c>
      <c r="D11" s="41">
        <v>80</v>
      </c>
      <c r="E11" s="34">
        <v>1</v>
      </c>
      <c r="F11" s="34">
        <v>0</v>
      </c>
      <c r="G11" s="34">
        <v>0</v>
      </c>
      <c r="I11" s="34">
        <v>1</v>
      </c>
      <c r="J11" s="43">
        <v>0.64200000000000002</v>
      </c>
      <c r="R11" s="4"/>
    </row>
    <row r="12" spans="1:18" x14ac:dyDescent="0.45">
      <c r="A12" s="13">
        <v>130</v>
      </c>
      <c r="B12" s="5" t="s">
        <v>50</v>
      </c>
      <c r="C12" s="5" t="s">
        <v>51</v>
      </c>
      <c r="D12" s="41">
        <v>87</v>
      </c>
      <c r="E12" s="34">
        <v>1</v>
      </c>
      <c r="F12" s="34">
        <v>0</v>
      </c>
      <c r="G12" s="34">
        <v>0</v>
      </c>
      <c r="I12" s="34">
        <v>1</v>
      </c>
      <c r="J12" s="43">
        <v>0.79200000000000004</v>
      </c>
      <c r="R12" s="4"/>
    </row>
    <row r="13" spans="1:18" x14ac:dyDescent="0.45">
      <c r="A13" s="13">
        <v>144</v>
      </c>
      <c r="B13" s="5" t="s">
        <v>52</v>
      </c>
      <c r="C13" s="5" t="s">
        <v>53</v>
      </c>
      <c r="D13" s="41">
        <v>80</v>
      </c>
      <c r="E13" s="34">
        <v>1</v>
      </c>
      <c r="F13" s="34">
        <v>0</v>
      </c>
      <c r="G13" s="34">
        <v>0</v>
      </c>
      <c r="I13" s="34">
        <v>1</v>
      </c>
      <c r="J13" s="43">
        <v>0.97899999999999998</v>
      </c>
      <c r="R13" s="4"/>
    </row>
    <row r="14" spans="1:18" x14ac:dyDescent="0.45">
      <c r="A14" s="13">
        <v>149</v>
      </c>
      <c r="B14" s="5" t="s">
        <v>54</v>
      </c>
      <c r="C14" s="5" t="s">
        <v>55</v>
      </c>
      <c r="D14" s="41">
        <v>60</v>
      </c>
      <c r="E14" s="34">
        <v>1</v>
      </c>
      <c r="F14" s="34">
        <v>0</v>
      </c>
      <c r="G14" s="34">
        <v>0</v>
      </c>
      <c r="I14" s="34">
        <v>1</v>
      </c>
      <c r="J14" s="43">
        <v>0.96</v>
      </c>
      <c r="R14" s="4"/>
    </row>
    <row r="15" spans="1:18" x14ac:dyDescent="0.45">
      <c r="A15" s="13">
        <v>85</v>
      </c>
      <c r="B15" s="5" t="s">
        <v>56</v>
      </c>
      <c r="C15" s="5" t="s">
        <v>57</v>
      </c>
      <c r="D15" s="41">
        <v>94</v>
      </c>
      <c r="E15" s="34">
        <v>0.9890000000000001</v>
      </c>
      <c r="F15" s="34">
        <v>0</v>
      </c>
      <c r="G15" s="34">
        <v>1.1000000000000001E-2</v>
      </c>
      <c r="I15" s="34">
        <v>0.9890000000000001</v>
      </c>
      <c r="J15" s="43">
        <v>0.53200000000000003</v>
      </c>
      <c r="R15" s="4"/>
    </row>
    <row r="16" spans="1:18" x14ac:dyDescent="0.45">
      <c r="A16" s="13">
        <v>23</v>
      </c>
      <c r="B16" s="5" t="s">
        <v>58</v>
      </c>
      <c r="C16" s="5" t="s">
        <v>59</v>
      </c>
      <c r="D16" s="41">
        <v>80</v>
      </c>
      <c r="E16" s="34">
        <v>0.98799999999999999</v>
      </c>
      <c r="F16" s="34">
        <v>1.3000000000000001E-2</v>
      </c>
      <c r="G16" s="34">
        <v>0</v>
      </c>
      <c r="I16" s="34">
        <v>1</v>
      </c>
      <c r="J16" s="43">
        <v>0.93899999999999995</v>
      </c>
      <c r="R16" s="4"/>
    </row>
    <row r="17" spans="1:18" x14ac:dyDescent="0.45">
      <c r="A17" s="13">
        <v>96</v>
      </c>
      <c r="B17" s="5" t="s">
        <v>60</v>
      </c>
      <c r="C17" s="5" t="s">
        <v>61</v>
      </c>
      <c r="D17" s="41">
        <v>80</v>
      </c>
      <c r="E17" s="34">
        <v>0.98799999999999999</v>
      </c>
      <c r="F17" s="34">
        <v>1.3000000000000001E-2</v>
      </c>
      <c r="G17" s="34">
        <v>0</v>
      </c>
      <c r="I17" s="34">
        <v>1</v>
      </c>
      <c r="J17" s="43">
        <v>0.68200000000000005</v>
      </c>
      <c r="R17" s="4"/>
    </row>
    <row r="18" spans="1:18" x14ac:dyDescent="0.45">
      <c r="A18" s="13">
        <v>15</v>
      </c>
      <c r="B18" s="5" t="s">
        <v>62</v>
      </c>
      <c r="C18" s="5" t="s">
        <v>63</v>
      </c>
      <c r="D18" s="41">
        <v>48</v>
      </c>
      <c r="E18" s="34">
        <v>0.97900000000000009</v>
      </c>
      <c r="F18" s="34">
        <v>2.1000000000000001E-2</v>
      </c>
      <c r="G18" s="34">
        <v>0</v>
      </c>
      <c r="I18" s="34">
        <v>1</v>
      </c>
      <c r="J18" s="43">
        <v>0.65</v>
      </c>
      <c r="R18" s="4"/>
    </row>
    <row r="19" spans="1:18" x14ac:dyDescent="0.45">
      <c r="A19" s="13">
        <v>14</v>
      </c>
      <c r="B19" s="5" t="s">
        <v>64</v>
      </c>
      <c r="C19" s="5" t="s">
        <v>65</v>
      </c>
      <c r="D19" s="41">
        <v>43</v>
      </c>
      <c r="E19" s="34">
        <v>0.97699999999999998</v>
      </c>
      <c r="F19" s="34">
        <v>2.3E-2</v>
      </c>
      <c r="G19" s="34">
        <v>0</v>
      </c>
      <c r="I19" s="34">
        <v>1</v>
      </c>
      <c r="J19" s="43">
        <v>0.69399999999999995</v>
      </c>
      <c r="R19" s="4"/>
    </row>
    <row r="20" spans="1:18" x14ac:dyDescent="0.45">
      <c r="A20" s="13">
        <v>18</v>
      </c>
      <c r="B20" s="5" t="s">
        <v>66</v>
      </c>
      <c r="C20" s="5" t="s">
        <v>67</v>
      </c>
      <c r="D20" s="41">
        <v>43</v>
      </c>
      <c r="E20" s="34">
        <v>0.97699999999999998</v>
      </c>
      <c r="F20" s="34">
        <v>0</v>
      </c>
      <c r="G20" s="34">
        <v>2.3E-2</v>
      </c>
      <c r="I20" s="34">
        <v>0.97699999999999998</v>
      </c>
      <c r="J20" s="43">
        <v>0.625</v>
      </c>
      <c r="R20" s="4"/>
    </row>
    <row r="21" spans="1:18" x14ac:dyDescent="0.45">
      <c r="A21" s="13">
        <v>104</v>
      </c>
      <c r="B21" s="5" t="s">
        <v>68</v>
      </c>
      <c r="C21" s="5" t="s">
        <v>69</v>
      </c>
      <c r="D21" s="41">
        <v>41</v>
      </c>
      <c r="E21" s="34">
        <v>0.97599999999999998</v>
      </c>
      <c r="F21" s="34">
        <v>2.4E-2</v>
      </c>
      <c r="G21" s="34">
        <v>0</v>
      </c>
      <c r="I21" s="34">
        <v>1</v>
      </c>
      <c r="J21" s="43">
        <v>0.73899999999999999</v>
      </c>
      <c r="R21" s="4"/>
    </row>
    <row r="22" spans="1:18" x14ac:dyDescent="0.45">
      <c r="A22" s="13">
        <v>131</v>
      </c>
      <c r="B22" s="5" t="s">
        <v>70</v>
      </c>
      <c r="C22" s="5" t="s">
        <v>71</v>
      </c>
      <c r="D22" s="41">
        <v>82</v>
      </c>
      <c r="E22" s="34">
        <v>0.97599999999999998</v>
      </c>
      <c r="F22" s="34">
        <v>2.4E-2</v>
      </c>
      <c r="G22" s="34">
        <v>0</v>
      </c>
      <c r="I22" s="34">
        <v>1</v>
      </c>
      <c r="J22" s="43">
        <v>0.92</v>
      </c>
      <c r="R22" s="4"/>
    </row>
    <row r="23" spans="1:18" x14ac:dyDescent="0.45">
      <c r="A23" s="13">
        <v>54</v>
      </c>
      <c r="B23" s="5" t="s">
        <v>72</v>
      </c>
      <c r="C23" s="5" t="s">
        <v>73</v>
      </c>
      <c r="D23" s="41">
        <v>40</v>
      </c>
      <c r="E23" s="34">
        <v>0.97499999999999998</v>
      </c>
      <c r="F23" s="34">
        <v>2.5000000000000001E-2</v>
      </c>
      <c r="G23" s="34">
        <v>0</v>
      </c>
      <c r="I23" s="34">
        <v>1</v>
      </c>
      <c r="J23" s="43">
        <v>0.34100000000000003</v>
      </c>
      <c r="R23" s="4"/>
    </row>
    <row r="24" spans="1:18" x14ac:dyDescent="0.45">
      <c r="A24" s="13">
        <v>65</v>
      </c>
      <c r="B24" s="5" t="s">
        <v>74</v>
      </c>
      <c r="C24" s="5" t="s">
        <v>75</v>
      </c>
      <c r="D24" s="41">
        <v>80</v>
      </c>
      <c r="E24" s="34">
        <v>0.97499999999999998</v>
      </c>
      <c r="F24" s="34">
        <v>0</v>
      </c>
      <c r="G24" s="34">
        <v>2.5000000000000001E-2</v>
      </c>
      <c r="I24" s="34">
        <v>0.97499999999999998</v>
      </c>
      <c r="J24" s="43">
        <v>9.0999999999999998E-2</v>
      </c>
      <c r="R24" s="4"/>
    </row>
    <row r="25" spans="1:18" x14ac:dyDescent="0.45">
      <c r="A25" s="13">
        <v>72</v>
      </c>
      <c r="B25" s="5" t="s">
        <v>76</v>
      </c>
      <c r="C25" s="5" t="s">
        <v>77</v>
      </c>
      <c r="D25" s="41">
        <v>40</v>
      </c>
      <c r="E25" s="34">
        <v>0.97499999999999998</v>
      </c>
      <c r="F25" s="34">
        <v>0</v>
      </c>
      <c r="G25" s="34">
        <v>2.5000000000000001E-2</v>
      </c>
      <c r="I25" s="34">
        <v>0.97499999999999998</v>
      </c>
      <c r="J25" s="43">
        <v>0.52</v>
      </c>
      <c r="R25" s="4"/>
    </row>
    <row r="26" spans="1:18" x14ac:dyDescent="0.45">
      <c r="A26" s="13">
        <v>111</v>
      </c>
      <c r="B26" s="5" t="s">
        <v>78</v>
      </c>
      <c r="C26" s="5" t="s">
        <v>79</v>
      </c>
      <c r="D26" s="41">
        <v>40</v>
      </c>
      <c r="E26" s="34">
        <v>0.97499999999999998</v>
      </c>
      <c r="F26" s="34">
        <v>2.5000000000000001E-2</v>
      </c>
      <c r="G26" s="34">
        <v>0</v>
      </c>
      <c r="I26" s="34">
        <v>1</v>
      </c>
      <c r="J26" s="43">
        <v>0.47699999999999998</v>
      </c>
      <c r="R26" s="4"/>
    </row>
    <row r="27" spans="1:18" x14ac:dyDescent="0.45">
      <c r="A27" s="13">
        <v>112</v>
      </c>
      <c r="B27" s="5" t="s">
        <v>80</v>
      </c>
      <c r="C27" s="5" t="s">
        <v>81</v>
      </c>
      <c r="D27" s="41">
        <v>80</v>
      </c>
      <c r="E27" s="34">
        <v>0.97499999999999998</v>
      </c>
      <c r="F27" s="34">
        <v>1.3000000000000001E-2</v>
      </c>
      <c r="G27" s="34">
        <v>1.3000000000000001E-2</v>
      </c>
      <c r="I27" s="34">
        <v>0.98799999999999999</v>
      </c>
      <c r="J27" s="43">
        <v>0.42099999999999999</v>
      </c>
      <c r="R27" s="4"/>
    </row>
    <row r="28" spans="1:18" x14ac:dyDescent="0.45">
      <c r="A28" s="13">
        <v>53</v>
      </c>
      <c r="B28" s="5" t="s">
        <v>82</v>
      </c>
      <c r="C28" s="5" t="s">
        <v>83</v>
      </c>
      <c r="D28" s="41">
        <v>78</v>
      </c>
      <c r="E28" s="34">
        <v>0.97400000000000009</v>
      </c>
      <c r="F28" s="34">
        <v>0</v>
      </c>
      <c r="G28" s="34">
        <v>2.6000000000000002E-2</v>
      </c>
      <c r="I28" s="34">
        <v>0.97400000000000009</v>
      </c>
      <c r="J28" s="43">
        <v>0.156</v>
      </c>
      <c r="R28" s="4"/>
    </row>
    <row r="29" spans="1:18" x14ac:dyDescent="0.45">
      <c r="A29" s="13">
        <v>116</v>
      </c>
      <c r="B29" s="5" t="s">
        <v>84</v>
      </c>
      <c r="C29" s="5" t="s">
        <v>85</v>
      </c>
      <c r="D29" s="41">
        <v>80</v>
      </c>
      <c r="E29" s="34">
        <v>0.96299999999999997</v>
      </c>
      <c r="F29" s="34">
        <v>0</v>
      </c>
      <c r="G29" s="34">
        <v>3.7999999999999999E-2</v>
      </c>
      <c r="I29" s="34">
        <v>0.96299999999999997</v>
      </c>
      <c r="J29" s="43">
        <v>0.114</v>
      </c>
      <c r="R29" s="4"/>
    </row>
    <row r="30" spans="1:18" x14ac:dyDescent="0.45">
      <c r="A30" s="13">
        <v>124</v>
      </c>
      <c r="B30" s="5" t="s">
        <v>86</v>
      </c>
      <c r="C30" s="5" t="s">
        <v>87</v>
      </c>
      <c r="D30" s="41">
        <v>81</v>
      </c>
      <c r="E30" s="34">
        <v>0.96299999999999997</v>
      </c>
      <c r="F30" s="34">
        <v>3.7000000000000005E-2</v>
      </c>
      <c r="G30" s="34">
        <v>0</v>
      </c>
      <c r="I30" s="34">
        <v>1</v>
      </c>
      <c r="J30" s="43">
        <v>0.76600000000000001</v>
      </c>
      <c r="R30" s="4"/>
    </row>
    <row r="31" spans="1:18" x14ac:dyDescent="0.45">
      <c r="A31" s="13">
        <v>135</v>
      </c>
      <c r="B31" s="5" t="s">
        <v>88</v>
      </c>
      <c r="C31" s="5" t="s">
        <v>89</v>
      </c>
      <c r="D31" s="41">
        <v>80</v>
      </c>
      <c r="E31" s="34">
        <v>0.96299999999999997</v>
      </c>
      <c r="F31" s="34">
        <v>3.7999999999999999E-2</v>
      </c>
      <c r="G31" s="34">
        <v>0</v>
      </c>
      <c r="I31" s="34">
        <v>1</v>
      </c>
      <c r="J31" s="43">
        <v>0.76600000000000001</v>
      </c>
      <c r="R31" s="4"/>
    </row>
    <row r="32" spans="1:18" x14ac:dyDescent="0.45">
      <c r="A32" s="13">
        <v>164</v>
      </c>
      <c r="B32" s="5" t="s">
        <v>90</v>
      </c>
      <c r="C32" s="5" t="s">
        <v>91</v>
      </c>
      <c r="D32" s="41">
        <v>80</v>
      </c>
      <c r="E32" s="34">
        <v>0.96299999999999997</v>
      </c>
      <c r="F32" s="34">
        <v>0</v>
      </c>
      <c r="G32" s="34">
        <v>3.7999999999999999E-2</v>
      </c>
      <c r="I32" s="34">
        <v>0.96299999999999997</v>
      </c>
      <c r="J32" s="43">
        <v>0.54300000000000004</v>
      </c>
      <c r="R32" s="4"/>
    </row>
    <row r="33" spans="1:18" x14ac:dyDescent="0.45">
      <c r="A33" s="13">
        <v>108</v>
      </c>
      <c r="B33" s="5" t="s">
        <v>92</v>
      </c>
      <c r="C33" s="5" t="s">
        <v>93</v>
      </c>
      <c r="D33" s="41">
        <v>76</v>
      </c>
      <c r="E33" s="34">
        <v>0.96099999999999997</v>
      </c>
      <c r="F33" s="34">
        <v>3.9E-2</v>
      </c>
      <c r="G33" s="34">
        <v>0</v>
      </c>
      <c r="I33" s="34">
        <v>1</v>
      </c>
      <c r="J33" s="43">
        <v>0.66200000000000003</v>
      </c>
      <c r="R33" s="4"/>
    </row>
    <row r="34" spans="1:18" x14ac:dyDescent="0.45">
      <c r="A34" s="13">
        <v>123</v>
      </c>
      <c r="B34" s="5" t="s">
        <v>94</v>
      </c>
      <c r="C34" s="5" t="s">
        <v>95</v>
      </c>
      <c r="D34" s="41">
        <v>66</v>
      </c>
      <c r="E34" s="34">
        <v>0.95499999999999996</v>
      </c>
      <c r="F34" s="34">
        <v>0</v>
      </c>
      <c r="G34" s="34">
        <v>4.4999999999999998E-2</v>
      </c>
      <c r="I34" s="34">
        <v>0.95499999999999996</v>
      </c>
      <c r="J34" s="43">
        <v>0.95799999999999996</v>
      </c>
      <c r="R34" s="4"/>
    </row>
    <row r="35" spans="1:18" x14ac:dyDescent="0.45">
      <c r="A35" s="13">
        <v>38</v>
      </c>
      <c r="B35" s="5" t="s">
        <v>96</v>
      </c>
      <c r="C35" s="5" t="s">
        <v>97</v>
      </c>
      <c r="D35" s="41">
        <v>63</v>
      </c>
      <c r="E35" s="34">
        <v>0.95200000000000007</v>
      </c>
      <c r="F35" s="34">
        <v>4.8000000000000001E-2</v>
      </c>
      <c r="G35" s="34">
        <v>0</v>
      </c>
      <c r="I35" s="34">
        <v>1</v>
      </c>
      <c r="J35" s="43">
        <v>0.375</v>
      </c>
      <c r="R35" s="4"/>
    </row>
    <row r="36" spans="1:18" x14ac:dyDescent="0.45">
      <c r="A36" s="13">
        <v>57</v>
      </c>
      <c r="B36" s="5" t="s">
        <v>98</v>
      </c>
      <c r="C36" s="5" t="s">
        <v>99</v>
      </c>
      <c r="D36" s="41">
        <v>40</v>
      </c>
      <c r="E36" s="34">
        <v>0.95</v>
      </c>
      <c r="F36" s="34">
        <v>2.5000000000000001E-2</v>
      </c>
      <c r="G36" s="34">
        <v>2.5000000000000001E-2</v>
      </c>
      <c r="I36" s="34">
        <v>0.97499999999999998</v>
      </c>
      <c r="J36" s="43">
        <v>0.59199999999999997</v>
      </c>
      <c r="R36" s="4"/>
    </row>
    <row r="37" spans="1:18" x14ac:dyDescent="0.45">
      <c r="A37" s="13">
        <v>83</v>
      </c>
      <c r="B37" s="5" t="s">
        <v>100</v>
      </c>
      <c r="C37" s="5" t="s">
        <v>101</v>
      </c>
      <c r="D37" s="41">
        <v>40</v>
      </c>
      <c r="E37" s="34">
        <v>0.95</v>
      </c>
      <c r="F37" s="34">
        <v>0.05</v>
      </c>
      <c r="G37" s="34">
        <v>0</v>
      </c>
      <c r="I37" s="34">
        <v>1</v>
      </c>
      <c r="J37" s="43">
        <v>0.436</v>
      </c>
      <c r="R37" s="4"/>
    </row>
    <row r="38" spans="1:18" x14ac:dyDescent="0.45">
      <c r="A38" s="13">
        <v>30</v>
      </c>
      <c r="B38" s="5" t="s">
        <v>102</v>
      </c>
      <c r="C38" s="5" t="s">
        <v>103</v>
      </c>
      <c r="D38" s="41">
        <v>53</v>
      </c>
      <c r="E38" s="34">
        <v>0.94299999999999995</v>
      </c>
      <c r="F38" s="34">
        <v>1.9E-2</v>
      </c>
      <c r="G38" s="34">
        <v>3.7999999999999999E-2</v>
      </c>
      <c r="I38" s="34">
        <v>0.96200000000000008</v>
      </c>
      <c r="J38" s="43">
        <v>0.46899999999999997</v>
      </c>
      <c r="R38" s="4"/>
    </row>
    <row r="39" spans="1:18" x14ac:dyDescent="0.45">
      <c r="A39" s="13">
        <v>98</v>
      </c>
      <c r="B39" s="5" t="s">
        <v>104</v>
      </c>
      <c r="C39" s="5" t="s">
        <v>105</v>
      </c>
      <c r="D39" s="41">
        <v>49</v>
      </c>
      <c r="E39" s="34">
        <v>0.93900000000000006</v>
      </c>
      <c r="F39" s="34">
        <v>6.0999999999999999E-2</v>
      </c>
      <c r="G39" s="34">
        <v>0</v>
      </c>
      <c r="I39" s="34">
        <v>1</v>
      </c>
      <c r="J39" s="43">
        <v>0.9</v>
      </c>
      <c r="R39" s="4"/>
    </row>
    <row r="40" spans="1:18" x14ac:dyDescent="0.45">
      <c r="A40" s="13">
        <v>58</v>
      </c>
      <c r="B40" s="5" t="s">
        <v>106</v>
      </c>
      <c r="C40" s="5" t="s">
        <v>107</v>
      </c>
      <c r="D40" s="41">
        <v>80</v>
      </c>
      <c r="E40" s="34">
        <v>0.93799999999999994</v>
      </c>
      <c r="F40" s="34">
        <v>6.3E-2</v>
      </c>
      <c r="G40" s="34">
        <v>0</v>
      </c>
      <c r="I40" s="34">
        <v>1</v>
      </c>
      <c r="J40" s="43">
        <v>0.61199999999999999</v>
      </c>
      <c r="R40" s="4"/>
    </row>
    <row r="41" spans="1:18" x14ac:dyDescent="0.45">
      <c r="A41" s="13">
        <v>106</v>
      </c>
      <c r="B41" s="5" t="s">
        <v>108</v>
      </c>
      <c r="C41" s="5" t="s">
        <v>109</v>
      </c>
      <c r="D41" s="41">
        <v>80</v>
      </c>
      <c r="E41" s="34">
        <v>0.93799999999999994</v>
      </c>
      <c r="F41" s="34">
        <v>3.7999999999999999E-2</v>
      </c>
      <c r="G41" s="34">
        <v>2.5000000000000001E-2</v>
      </c>
      <c r="I41" s="34">
        <v>0.97499999999999998</v>
      </c>
      <c r="J41" s="43">
        <v>0.73099999999999998</v>
      </c>
      <c r="R41" s="4"/>
    </row>
    <row r="42" spans="1:18" x14ac:dyDescent="0.45">
      <c r="A42" s="13">
        <v>91</v>
      </c>
      <c r="B42" s="5" t="s">
        <v>110</v>
      </c>
      <c r="C42" s="5" t="s">
        <v>111</v>
      </c>
      <c r="D42" s="41">
        <v>44</v>
      </c>
      <c r="E42" s="34">
        <v>0.93200000000000005</v>
      </c>
      <c r="F42" s="34">
        <v>4.4999999999999998E-2</v>
      </c>
      <c r="G42" s="34">
        <v>2.3E-2</v>
      </c>
      <c r="I42" s="34">
        <v>0.97699999999999998</v>
      </c>
      <c r="J42" s="43">
        <v>0.5</v>
      </c>
      <c r="R42" s="4"/>
    </row>
    <row r="43" spans="1:18" x14ac:dyDescent="0.45">
      <c r="A43" s="13">
        <v>60</v>
      </c>
      <c r="B43" s="5" t="s">
        <v>112</v>
      </c>
      <c r="C43" s="5" t="s">
        <v>113</v>
      </c>
      <c r="D43" s="41">
        <v>57</v>
      </c>
      <c r="E43" s="34">
        <v>0.93</v>
      </c>
      <c r="F43" s="34">
        <v>1.8000000000000002E-2</v>
      </c>
      <c r="G43" s="34">
        <v>5.2999999999999999E-2</v>
      </c>
      <c r="I43" s="34">
        <v>0.94700000000000006</v>
      </c>
      <c r="J43" s="43">
        <v>0.74099999999999999</v>
      </c>
      <c r="R43" s="4"/>
    </row>
    <row r="44" spans="1:18" x14ac:dyDescent="0.45">
      <c r="A44" s="13">
        <v>140</v>
      </c>
      <c r="B44" s="5" t="s">
        <v>114</v>
      </c>
      <c r="C44" s="5" t="s">
        <v>115</v>
      </c>
      <c r="D44" s="41">
        <v>56</v>
      </c>
      <c r="E44" s="34">
        <v>0.92900000000000005</v>
      </c>
      <c r="F44" s="34">
        <v>3.6000000000000004E-2</v>
      </c>
      <c r="G44" s="34">
        <v>3.6000000000000004E-2</v>
      </c>
      <c r="I44" s="34">
        <v>0.96400000000000008</v>
      </c>
      <c r="J44" s="43">
        <v>0.67200000000000004</v>
      </c>
      <c r="R44" s="4"/>
    </row>
    <row r="45" spans="1:18" x14ac:dyDescent="0.45">
      <c r="A45" s="13">
        <v>105</v>
      </c>
      <c r="B45" s="5" t="s">
        <v>116</v>
      </c>
      <c r="C45" s="5" t="s">
        <v>117</v>
      </c>
      <c r="D45" s="41">
        <v>54</v>
      </c>
      <c r="E45" s="34">
        <v>0.92599999999999993</v>
      </c>
      <c r="F45" s="34">
        <v>3.7000000000000005E-2</v>
      </c>
      <c r="G45" s="34">
        <v>3.7000000000000005E-2</v>
      </c>
      <c r="I45" s="34">
        <v>0.96299999999999997</v>
      </c>
      <c r="J45" s="43">
        <v>0.6</v>
      </c>
      <c r="R45" s="4"/>
    </row>
    <row r="46" spans="1:18" x14ac:dyDescent="0.45">
      <c r="A46" s="13">
        <v>16</v>
      </c>
      <c r="B46" s="5" t="s">
        <v>118</v>
      </c>
      <c r="C46" s="5" t="s">
        <v>119</v>
      </c>
      <c r="D46" s="41">
        <v>80</v>
      </c>
      <c r="E46" s="34">
        <v>0.92500000000000004</v>
      </c>
      <c r="F46" s="34">
        <v>7.4999999999999997E-2</v>
      </c>
      <c r="G46" s="34">
        <v>0</v>
      </c>
      <c r="I46" s="34">
        <v>1</v>
      </c>
      <c r="J46" s="43">
        <v>0.39200000000000002</v>
      </c>
      <c r="R46" s="4"/>
    </row>
    <row r="47" spans="1:18" x14ac:dyDescent="0.45">
      <c r="A47" s="13">
        <v>34</v>
      </c>
      <c r="B47" s="5" t="s">
        <v>120</v>
      </c>
      <c r="C47" s="5" t="s">
        <v>121</v>
      </c>
      <c r="D47" s="41">
        <v>40</v>
      </c>
      <c r="E47" s="34">
        <v>0.92500000000000004</v>
      </c>
      <c r="F47" s="34">
        <v>0</v>
      </c>
      <c r="G47" s="34">
        <v>7.4999999999999997E-2</v>
      </c>
      <c r="I47" s="34">
        <v>0.92500000000000004</v>
      </c>
      <c r="J47" s="43">
        <v>0.878</v>
      </c>
      <c r="R47" s="4"/>
    </row>
    <row r="48" spans="1:18" x14ac:dyDescent="0.45">
      <c r="A48" s="13">
        <v>74</v>
      </c>
      <c r="B48" s="5" t="s">
        <v>122</v>
      </c>
      <c r="C48" s="5" t="s">
        <v>123</v>
      </c>
      <c r="D48" s="41">
        <v>80</v>
      </c>
      <c r="E48" s="34">
        <v>0.92500000000000004</v>
      </c>
      <c r="F48" s="34">
        <v>0</v>
      </c>
      <c r="G48" s="34">
        <v>7.4999999999999997E-2</v>
      </c>
      <c r="I48" s="34">
        <v>0.92500000000000004</v>
      </c>
      <c r="J48" s="43">
        <v>0.34899999999999998</v>
      </c>
      <c r="R48" s="4"/>
    </row>
    <row r="49" spans="1:18" x14ac:dyDescent="0.45">
      <c r="A49" s="13">
        <v>82</v>
      </c>
      <c r="B49" s="5" t="s">
        <v>124</v>
      </c>
      <c r="C49" s="5" t="s">
        <v>125</v>
      </c>
      <c r="D49" s="41">
        <v>80</v>
      </c>
      <c r="E49" s="34">
        <v>0.92500000000000004</v>
      </c>
      <c r="F49" s="34">
        <v>2.5000000000000001E-2</v>
      </c>
      <c r="G49" s="34">
        <v>0.05</v>
      </c>
      <c r="I49" s="34">
        <v>0.95</v>
      </c>
      <c r="J49" s="43">
        <v>0.5</v>
      </c>
      <c r="R49" s="4"/>
    </row>
    <row r="50" spans="1:18" x14ac:dyDescent="0.45">
      <c r="A50" s="13">
        <v>153</v>
      </c>
      <c r="B50" s="5" t="s">
        <v>126</v>
      </c>
      <c r="C50" s="5" t="s">
        <v>127</v>
      </c>
      <c r="D50" s="41">
        <v>40</v>
      </c>
      <c r="E50" s="34">
        <v>0.92500000000000004</v>
      </c>
      <c r="F50" s="34">
        <v>0.05</v>
      </c>
      <c r="G50" s="34">
        <v>2.5000000000000001E-2</v>
      </c>
      <c r="I50" s="34">
        <v>0.97499999999999998</v>
      </c>
      <c r="J50" s="43">
        <v>0.55200000000000005</v>
      </c>
      <c r="R50" s="4"/>
    </row>
    <row r="51" spans="1:18" x14ac:dyDescent="0.45">
      <c r="A51" s="13">
        <v>157</v>
      </c>
      <c r="B51" s="5" t="s">
        <v>128</v>
      </c>
      <c r="C51" s="5" t="s">
        <v>129</v>
      </c>
      <c r="D51" s="41">
        <v>40</v>
      </c>
      <c r="E51" s="34">
        <v>0.92500000000000004</v>
      </c>
      <c r="F51" s="34">
        <v>2.5000000000000001E-2</v>
      </c>
      <c r="G51" s="34">
        <v>0.05</v>
      </c>
      <c r="I51" s="34">
        <v>0.95</v>
      </c>
      <c r="J51" s="43">
        <v>0.56299999999999994</v>
      </c>
      <c r="R51" s="4"/>
    </row>
    <row r="52" spans="1:18" x14ac:dyDescent="0.45">
      <c r="A52" s="13">
        <v>44</v>
      </c>
      <c r="B52" s="5" t="s">
        <v>130</v>
      </c>
      <c r="C52" s="5" t="s">
        <v>131</v>
      </c>
      <c r="D52" s="41">
        <v>79</v>
      </c>
      <c r="E52" s="34">
        <v>0.92400000000000004</v>
      </c>
      <c r="F52" s="34">
        <v>2.5000000000000001E-2</v>
      </c>
      <c r="G52" s="34">
        <v>5.0999999999999997E-2</v>
      </c>
      <c r="I52" s="34">
        <v>0.94900000000000007</v>
      </c>
      <c r="J52" s="43">
        <v>0.878</v>
      </c>
      <c r="R52" s="4"/>
    </row>
    <row r="53" spans="1:18" x14ac:dyDescent="0.45">
      <c r="A53" s="13">
        <v>127</v>
      </c>
      <c r="B53" s="5" t="s">
        <v>132</v>
      </c>
      <c r="C53" s="5" t="s">
        <v>133</v>
      </c>
      <c r="D53" s="41">
        <v>78</v>
      </c>
      <c r="E53" s="34">
        <v>0.92299999999999993</v>
      </c>
      <c r="F53" s="34">
        <v>2.6000000000000002E-2</v>
      </c>
      <c r="G53" s="34">
        <v>5.0999999999999997E-2</v>
      </c>
      <c r="I53" s="34">
        <v>0.94900000000000007</v>
      </c>
      <c r="J53" s="43">
        <v>0.627</v>
      </c>
      <c r="R53" s="4"/>
    </row>
    <row r="54" spans="1:18" x14ac:dyDescent="0.45">
      <c r="A54" s="13">
        <v>73</v>
      </c>
      <c r="B54" s="5" t="s">
        <v>134</v>
      </c>
      <c r="C54" s="5" t="s">
        <v>135</v>
      </c>
      <c r="D54" s="41">
        <v>80</v>
      </c>
      <c r="E54" s="34">
        <v>0.91299999999999992</v>
      </c>
      <c r="F54" s="34">
        <v>2.5000000000000001E-2</v>
      </c>
      <c r="G54" s="34">
        <v>6.3E-2</v>
      </c>
      <c r="I54" s="34">
        <v>0.93799999999999994</v>
      </c>
      <c r="J54" s="43">
        <v>0.40899999999999997</v>
      </c>
      <c r="R54" s="4"/>
    </row>
    <row r="55" spans="1:18" x14ac:dyDescent="0.45">
      <c r="A55" s="13">
        <v>145</v>
      </c>
      <c r="B55" s="5" t="s">
        <v>136</v>
      </c>
      <c r="C55" s="5" t="s">
        <v>137</v>
      </c>
      <c r="D55" s="41">
        <v>80</v>
      </c>
      <c r="E55" s="34">
        <v>0.91299999999999992</v>
      </c>
      <c r="F55" s="34">
        <v>3.7999999999999999E-2</v>
      </c>
      <c r="G55" s="34">
        <v>0.05</v>
      </c>
      <c r="I55" s="34">
        <v>0.95</v>
      </c>
      <c r="J55" s="43">
        <v>0.42099999999999999</v>
      </c>
      <c r="R55" s="4"/>
    </row>
    <row r="56" spans="1:18" x14ac:dyDescent="0.45">
      <c r="A56" s="13">
        <v>132</v>
      </c>
      <c r="B56" s="5" t="s">
        <v>138</v>
      </c>
      <c r="C56" s="5" t="s">
        <v>139</v>
      </c>
      <c r="D56" s="41">
        <v>42</v>
      </c>
      <c r="E56" s="34">
        <v>0.90500000000000003</v>
      </c>
      <c r="F56" s="34">
        <v>2.4E-2</v>
      </c>
      <c r="G56" s="34">
        <v>7.0999999999999994E-2</v>
      </c>
      <c r="I56" s="34">
        <v>0.92900000000000005</v>
      </c>
      <c r="J56" s="43">
        <v>0.5</v>
      </c>
      <c r="R56" s="4"/>
    </row>
    <row r="57" spans="1:18" x14ac:dyDescent="0.45">
      <c r="A57" s="13">
        <v>90</v>
      </c>
      <c r="B57" s="5" t="s">
        <v>140</v>
      </c>
      <c r="C57" s="5" t="s">
        <v>141</v>
      </c>
      <c r="D57" s="41">
        <v>31</v>
      </c>
      <c r="E57" s="34">
        <v>0.90300000000000002</v>
      </c>
      <c r="F57" s="34">
        <v>6.5000000000000002E-2</v>
      </c>
      <c r="G57" s="34">
        <v>3.2000000000000001E-2</v>
      </c>
      <c r="I57" s="34">
        <v>0.96799999999999997</v>
      </c>
      <c r="J57" s="43">
        <v>0.42499999999999999</v>
      </c>
      <c r="R57" s="4"/>
    </row>
    <row r="58" spans="1:18" x14ac:dyDescent="0.45">
      <c r="A58" s="13">
        <v>48</v>
      </c>
      <c r="B58" s="5" t="s">
        <v>142</v>
      </c>
      <c r="C58" s="5" t="s">
        <v>143</v>
      </c>
      <c r="D58" s="41">
        <v>40</v>
      </c>
      <c r="E58" s="34">
        <v>0.9</v>
      </c>
      <c r="F58" s="34">
        <v>0.1</v>
      </c>
      <c r="G58" s="34">
        <v>0</v>
      </c>
      <c r="I58" s="34">
        <v>1</v>
      </c>
      <c r="J58" s="43">
        <v>0.91800000000000004</v>
      </c>
      <c r="R58" s="4"/>
    </row>
    <row r="59" spans="1:18" x14ac:dyDescent="0.45">
      <c r="A59" s="13">
        <v>87</v>
      </c>
      <c r="B59" s="5" t="s">
        <v>144</v>
      </c>
      <c r="C59" s="5" t="s">
        <v>145</v>
      </c>
      <c r="D59" s="41">
        <v>40</v>
      </c>
      <c r="E59" s="34">
        <v>0.9</v>
      </c>
      <c r="F59" s="34">
        <v>0</v>
      </c>
      <c r="G59" s="34">
        <v>0.1</v>
      </c>
      <c r="I59" s="34">
        <v>0.9</v>
      </c>
      <c r="J59" s="43">
        <v>0.32600000000000001</v>
      </c>
      <c r="R59" s="4"/>
    </row>
    <row r="60" spans="1:18" x14ac:dyDescent="0.45">
      <c r="A60" s="13">
        <v>142</v>
      </c>
      <c r="B60" s="5" t="s">
        <v>146</v>
      </c>
      <c r="C60" s="5" t="s">
        <v>147</v>
      </c>
      <c r="D60" s="41">
        <v>54</v>
      </c>
      <c r="E60" s="34">
        <v>0.88900000000000001</v>
      </c>
      <c r="F60" s="34">
        <v>0</v>
      </c>
      <c r="G60" s="34">
        <v>0.111</v>
      </c>
      <c r="I60" s="34">
        <v>0.88900000000000001</v>
      </c>
      <c r="J60" s="43">
        <v>0.51</v>
      </c>
      <c r="R60" s="4"/>
    </row>
    <row r="61" spans="1:18" x14ac:dyDescent="0.45">
      <c r="A61" s="13">
        <v>29</v>
      </c>
      <c r="B61" s="5" t="s">
        <v>148</v>
      </c>
      <c r="C61" s="5" t="s">
        <v>149</v>
      </c>
      <c r="D61" s="41">
        <v>60</v>
      </c>
      <c r="E61" s="34">
        <v>0.88300000000000001</v>
      </c>
      <c r="F61" s="34">
        <v>6.7000000000000004E-2</v>
      </c>
      <c r="G61" s="34">
        <v>0.05</v>
      </c>
      <c r="I61" s="34">
        <v>0.95</v>
      </c>
      <c r="J61" s="43">
        <v>0.60399999999999998</v>
      </c>
      <c r="R61" s="4"/>
    </row>
    <row r="62" spans="1:18" x14ac:dyDescent="0.45">
      <c r="A62" s="13">
        <v>92</v>
      </c>
      <c r="B62" s="5" t="s">
        <v>150</v>
      </c>
      <c r="C62" s="5" t="s">
        <v>151</v>
      </c>
      <c r="D62" s="41">
        <v>67</v>
      </c>
      <c r="E62" s="34">
        <v>0.88099999999999989</v>
      </c>
      <c r="F62" s="34">
        <v>0.10400000000000001</v>
      </c>
      <c r="G62" s="34">
        <v>1.4999999999999999E-2</v>
      </c>
      <c r="I62" s="34">
        <v>0.98499999999999999</v>
      </c>
      <c r="J62" s="43">
        <v>0.45800000000000002</v>
      </c>
      <c r="R62" s="4"/>
    </row>
    <row r="63" spans="1:18" x14ac:dyDescent="0.45">
      <c r="A63" s="13">
        <v>126</v>
      </c>
      <c r="B63" s="5" t="s">
        <v>152</v>
      </c>
      <c r="C63" s="5" t="s">
        <v>153</v>
      </c>
      <c r="D63" s="41">
        <v>50</v>
      </c>
      <c r="E63" s="34">
        <v>0.88</v>
      </c>
      <c r="F63" s="34">
        <v>0.04</v>
      </c>
      <c r="G63" s="34">
        <v>0.08</v>
      </c>
      <c r="I63" s="34">
        <v>0.92</v>
      </c>
      <c r="J63" s="43">
        <v>0.94</v>
      </c>
      <c r="R63" s="4"/>
    </row>
    <row r="64" spans="1:18" x14ac:dyDescent="0.45">
      <c r="A64" s="13">
        <v>136</v>
      </c>
      <c r="B64" s="5" t="s">
        <v>154</v>
      </c>
      <c r="C64" s="5" t="s">
        <v>155</v>
      </c>
      <c r="D64" s="41">
        <v>41</v>
      </c>
      <c r="E64" s="34">
        <v>0.878</v>
      </c>
      <c r="F64" s="34">
        <v>2.4E-2</v>
      </c>
      <c r="G64" s="34">
        <v>9.8000000000000004E-2</v>
      </c>
      <c r="I64" s="34">
        <v>0.90200000000000002</v>
      </c>
      <c r="J64" s="43">
        <v>0.36199999999999999</v>
      </c>
      <c r="R64" s="4"/>
    </row>
    <row r="65" spans="1:18" x14ac:dyDescent="0.45">
      <c r="A65" s="13">
        <v>89</v>
      </c>
      <c r="B65" s="5" t="s">
        <v>156</v>
      </c>
      <c r="C65" s="5" t="s">
        <v>157</v>
      </c>
      <c r="D65" s="41">
        <v>40</v>
      </c>
      <c r="E65" s="34">
        <v>0.875</v>
      </c>
      <c r="F65" s="34">
        <v>2.5000000000000001E-2</v>
      </c>
      <c r="G65" s="34">
        <v>0.1</v>
      </c>
      <c r="I65" s="34">
        <v>0.9</v>
      </c>
      <c r="J65" s="43">
        <v>0.78700000000000003</v>
      </c>
      <c r="R65" s="4"/>
    </row>
    <row r="66" spans="1:18" x14ac:dyDescent="0.45">
      <c r="A66" s="13">
        <v>69</v>
      </c>
      <c r="B66" s="5" t="s">
        <v>158</v>
      </c>
      <c r="C66" s="5" t="s">
        <v>159</v>
      </c>
      <c r="D66" s="41">
        <v>79</v>
      </c>
      <c r="E66" s="34">
        <v>0.873</v>
      </c>
      <c r="F66" s="34">
        <v>8.900000000000001E-2</v>
      </c>
      <c r="G66" s="34">
        <v>3.7999999999999999E-2</v>
      </c>
      <c r="I66" s="34">
        <v>0.96200000000000008</v>
      </c>
      <c r="J66" s="43">
        <v>0.66</v>
      </c>
      <c r="R66" s="4"/>
    </row>
    <row r="67" spans="1:18" x14ac:dyDescent="0.45">
      <c r="A67" s="13">
        <v>152</v>
      </c>
      <c r="B67" s="5" t="s">
        <v>160</v>
      </c>
      <c r="C67" s="5" t="s">
        <v>161</v>
      </c>
      <c r="D67" s="41">
        <v>39</v>
      </c>
      <c r="E67" s="34">
        <v>0.872</v>
      </c>
      <c r="F67" s="34">
        <v>2.6000000000000002E-2</v>
      </c>
      <c r="G67" s="34">
        <v>0.10300000000000001</v>
      </c>
      <c r="I67" s="34">
        <v>0.89700000000000002</v>
      </c>
      <c r="J67" s="43">
        <v>0.39700000000000002</v>
      </c>
      <c r="R67" s="4"/>
    </row>
    <row r="68" spans="1:18" x14ac:dyDescent="0.45">
      <c r="A68" s="13">
        <v>64</v>
      </c>
      <c r="B68" s="5" t="s">
        <v>162</v>
      </c>
      <c r="C68" s="5" t="s">
        <v>163</v>
      </c>
      <c r="D68" s="41">
        <v>54</v>
      </c>
      <c r="E68" s="34">
        <v>0.87</v>
      </c>
      <c r="F68" s="34">
        <v>1.9E-2</v>
      </c>
      <c r="G68" s="34">
        <v>0.111</v>
      </c>
      <c r="I68" s="34">
        <v>0.88900000000000001</v>
      </c>
      <c r="J68" s="43">
        <v>0.70799999999999996</v>
      </c>
      <c r="R68" s="4"/>
    </row>
    <row r="69" spans="1:18" x14ac:dyDescent="0.45">
      <c r="A69" s="13">
        <v>7</v>
      </c>
      <c r="B69" s="5" t="s">
        <v>164</v>
      </c>
      <c r="C69" s="5" t="s">
        <v>165</v>
      </c>
      <c r="D69" s="41">
        <v>60</v>
      </c>
      <c r="E69" s="34">
        <v>0.86699999999999999</v>
      </c>
      <c r="F69" s="34">
        <v>0.11699999999999999</v>
      </c>
      <c r="G69" s="34">
        <v>1.7000000000000001E-2</v>
      </c>
      <c r="I69" s="34">
        <v>0.98299999999999998</v>
      </c>
      <c r="J69" s="43">
        <v>0.27500000000000002</v>
      </c>
      <c r="R69" s="4"/>
    </row>
    <row r="70" spans="1:18" x14ac:dyDescent="0.45">
      <c r="A70" s="13">
        <v>80</v>
      </c>
      <c r="B70" s="5" t="s">
        <v>166</v>
      </c>
      <c r="C70" s="5" t="s">
        <v>167</v>
      </c>
      <c r="D70" s="41">
        <v>82</v>
      </c>
      <c r="E70" s="34">
        <v>0.86599999999999999</v>
      </c>
      <c r="F70" s="34">
        <v>6.0999999999999999E-2</v>
      </c>
      <c r="G70" s="34">
        <v>7.2999999999999995E-2</v>
      </c>
      <c r="I70" s="34">
        <v>0.92700000000000005</v>
      </c>
      <c r="J70" s="43">
        <v>0.96399999999999997</v>
      </c>
      <c r="R70" s="4"/>
    </row>
    <row r="71" spans="1:18" x14ac:dyDescent="0.45">
      <c r="A71" s="13">
        <v>55</v>
      </c>
      <c r="B71" s="5" t="s">
        <v>168</v>
      </c>
      <c r="C71" s="5" t="s">
        <v>169</v>
      </c>
      <c r="D71" s="41">
        <v>80</v>
      </c>
      <c r="E71" s="34">
        <v>0.86299999999999999</v>
      </c>
      <c r="F71" s="34">
        <v>0.1</v>
      </c>
      <c r="G71" s="34">
        <v>3.7999999999999999E-2</v>
      </c>
      <c r="I71" s="34">
        <v>0.96299999999999997</v>
      </c>
      <c r="J71" s="43">
        <v>0.70499999999999996</v>
      </c>
      <c r="R71" s="4"/>
    </row>
    <row r="72" spans="1:18" x14ac:dyDescent="0.45">
      <c r="A72" s="13">
        <v>1</v>
      </c>
      <c r="B72" s="5" t="s">
        <v>170</v>
      </c>
      <c r="C72" s="5" t="s">
        <v>171</v>
      </c>
      <c r="D72" s="41">
        <v>72</v>
      </c>
      <c r="E72" s="34">
        <v>0.86099999999999999</v>
      </c>
      <c r="F72" s="34">
        <v>8.3000000000000004E-2</v>
      </c>
      <c r="G72" s="34">
        <v>5.5999999999999994E-2</v>
      </c>
      <c r="I72" s="34">
        <v>0.94400000000000006</v>
      </c>
      <c r="J72" s="43">
        <v>0.63300000000000001</v>
      </c>
      <c r="R72" s="4"/>
    </row>
    <row r="73" spans="1:18" x14ac:dyDescent="0.45">
      <c r="A73" s="13">
        <v>166</v>
      </c>
      <c r="B73" s="5" t="s">
        <v>172</v>
      </c>
      <c r="C73" s="5" t="s">
        <v>173</v>
      </c>
      <c r="D73" s="41">
        <v>77</v>
      </c>
      <c r="E73" s="34">
        <v>0.85699999999999998</v>
      </c>
      <c r="F73" s="34">
        <v>1.3000000000000001E-2</v>
      </c>
      <c r="G73" s="34">
        <v>0.13</v>
      </c>
      <c r="I73" s="34">
        <v>0.87</v>
      </c>
      <c r="J73" s="43">
        <v>0.65200000000000002</v>
      </c>
      <c r="R73" s="4"/>
    </row>
    <row r="74" spans="1:18" x14ac:dyDescent="0.45">
      <c r="A74" s="13">
        <v>78</v>
      </c>
      <c r="B74" s="5" t="s">
        <v>174</v>
      </c>
      <c r="C74" s="5" t="s">
        <v>175</v>
      </c>
      <c r="D74" s="41">
        <v>69</v>
      </c>
      <c r="E74" s="34">
        <v>0.85499999999999998</v>
      </c>
      <c r="F74" s="34">
        <v>4.2999999999999997E-2</v>
      </c>
      <c r="G74" s="34">
        <v>0.10099999999999999</v>
      </c>
      <c r="I74" s="34">
        <v>0.89900000000000002</v>
      </c>
      <c r="J74" s="43">
        <v>0.66700000000000004</v>
      </c>
      <c r="R74" s="4"/>
    </row>
    <row r="75" spans="1:18" x14ac:dyDescent="0.45">
      <c r="A75" s="13">
        <v>101</v>
      </c>
      <c r="B75" s="5" t="s">
        <v>176</v>
      </c>
      <c r="C75" s="5" t="s">
        <v>177</v>
      </c>
      <c r="D75" s="41">
        <v>61</v>
      </c>
      <c r="E75" s="34">
        <v>0.85199999999999998</v>
      </c>
      <c r="F75" s="34">
        <v>0.13100000000000001</v>
      </c>
      <c r="G75" s="34">
        <v>1.6E-2</v>
      </c>
      <c r="I75" s="34">
        <v>0.9840000000000001</v>
      </c>
      <c r="J75" s="43">
        <v>0.76600000000000001</v>
      </c>
      <c r="R75" s="4"/>
    </row>
    <row r="76" spans="1:18" x14ac:dyDescent="0.45">
      <c r="A76" s="13">
        <v>107</v>
      </c>
      <c r="B76" s="5" t="s">
        <v>178</v>
      </c>
      <c r="C76" s="5" t="s">
        <v>179</v>
      </c>
      <c r="D76" s="41">
        <v>27</v>
      </c>
      <c r="E76" s="34">
        <v>0.85199999999999998</v>
      </c>
      <c r="F76" s="34">
        <v>0.111</v>
      </c>
      <c r="G76" s="34">
        <v>3.7000000000000005E-2</v>
      </c>
      <c r="I76" s="34">
        <v>0.96299999999999997</v>
      </c>
      <c r="J76" s="43">
        <v>0.7</v>
      </c>
      <c r="R76" s="4"/>
    </row>
    <row r="77" spans="1:18" x14ac:dyDescent="0.45">
      <c r="A77" s="13">
        <v>37</v>
      </c>
      <c r="B77" s="5" t="s">
        <v>180</v>
      </c>
      <c r="C77" s="5" t="s">
        <v>181</v>
      </c>
      <c r="D77" s="41">
        <v>92</v>
      </c>
      <c r="E77" s="34">
        <v>0.84799999999999998</v>
      </c>
      <c r="F77" s="34">
        <v>5.4000000000000006E-2</v>
      </c>
      <c r="G77" s="34">
        <v>9.8000000000000004E-2</v>
      </c>
      <c r="I77" s="34">
        <v>0.90200000000000002</v>
      </c>
      <c r="J77" s="43">
        <v>0.78300000000000003</v>
      </c>
      <c r="R77" s="4"/>
    </row>
    <row r="78" spans="1:18" x14ac:dyDescent="0.45">
      <c r="A78" s="13">
        <v>24</v>
      </c>
      <c r="B78" s="5" t="s">
        <v>182</v>
      </c>
      <c r="C78" s="5" t="s">
        <v>183</v>
      </c>
      <c r="D78" s="41">
        <v>45</v>
      </c>
      <c r="E78" s="34">
        <v>0.84400000000000008</v>
      </c>
      <c r="F78" s="34">
        <v>0.13300000000000001</v>
      </c>
      <c r="G78" s="34">
        <v>2.2000000000000002E-2</v>
      </c>
      <c r="I78" s="34">
        <v>0.97799999999999998</v>
      </c>
      <c r="J78" s="43">
        <v>0.89600000000000002</v>
      </c>
      <c r="R78" s="4"/>
    </row>
    <row r="79" spans="1:18" x14ac:dyDescent="0.45">
      <c r="A79" s="13">
        <v>88</v>
      </c>
      <c r="B79" s="5" t="s">
        <v>184</v>
      </c>
      <c r="C79" s="5" t="s">
        <v>185</v>
      </c>
      <c r="D79" s="41">
        <v>75</v>
      </c>
      <c r="E79" s="34">
        <v>0.84</v>
      </c>
      <c r="F79" s="34">
        <v>0</v>
      </c>
      <c r="G79" s="34">
        <v>0.16</v>
      </c>
      <c r="I79" s="34">
        <v>0.84</v>
      </c>
      <c r="J79" s="43">
        <v>0.67400000000000004</v>
      </c>
      <c r="R79" s="4"/>
    </row>
    <row r="80" spans="1:18" x14ac:dyDescent="0.45">
      <c r="A80" s="13">
        <v>12</v>
      </c>
      <c r="B80" s="5" t="s">
        <v>186</v>
      </c>
      <c r="C80" s="5" t="s">
        <v>187</v>
      </c>
      <c r="D80" s="41">
        <v>62</v>
      </c>
      <c r="E80" s="34">
        <v>0.83900000000000008</v>
      </c>
      <c r="F80" s="34">
        <v>0.14499999999999999</v>
      </c>
      <c r="G80" s="34">
        <v>1.6E-2</v>
      </c>
      <c r="I80" s="34">
        <v>0.9840000000000001</v>
      </c>
      <c r="J80" s="43">
        <v>0.24</v>
      </c>
      <c r="R80" s="4"/>
    </row>
    <row r="81" spans="1:18" x14ac:dyDescent="0.45">
      <c r="A81" s="13">
        <v>121</v>
      </c>
      <c r="B81" s="5" t="s">
        <v>188</v>
      </c>
      <c r="C81" s="5" t="s">
        <v>189</v>
      </c>
      <c r="D81" s="41">
        <v>80</v>
      </c>
      <c r="E81" s="34">
        <v>0.83799999999999997</v>
      </c>
      <c r="F81" s="34">
        <v>0.13800000000000001</v>
      </c>
      <c r="G81" s="34">
        <v>2.5000000000000001E-2</v>
      </c>
      <c r="I81" s="34">
        <v>0.97499999999999998</v>
      </c>
      <c r="J81" s="43">
        <v>0.51600000000000001</v>
      </c>
      <c r="R81" s="4"/>
    </row>
    <row r="82" spans="1:18" x14ac:dyDescent="0.45">
      <c r="A82" s="13">
        <v>154</v>
      </c>
      <c r="B82" s="5" t="s">
        <v>190</v>
      </c>
      <c r="C82" s="5" t="s">
        <v>191</v>
      </c>
      <c r="D82" s="41">
        <v>80</v>
      </c>
      <c r="E82" s="34">
        <v>0.83799999999999997</v>
      </c>
      <c r="F82" s="34">
        <v>1.3000000000000001E-2</v>
      </c>
      <c r="G82" s="34">
        <v>0.15</v>
      </c>
      <c r="I82" s="34">
        <v>0.85</v>
      </c>
      <c r="J82" s="43">
        <v>0.58299999999999996</v>
      </c>
      <c r="R82" s="4"/>
    </row>
    <row r="83" spans="1:18" x14ac:dyDescent="0.45">
      <c r="A83" s="13">
        <v>109</v>
      </c>
      <c r="B83" s="5" t="s">
        <v>192</v>
      </c>
      <c r="C83" s="5" t="s">
        <v>193</v>
      </c>
      <c r="D83" s="41">
        <v>49</v>
      </c>
      <c r="E83" s="34">
        <v>0.83700000000000008</v>
      </c>
      <c r="F83" s="34">
        <v>6.0999999999999999E-2</v>
      </c>
      <c r="G83" s="34">
        <v>0.10199999999999999</v>
      </c>
      <c r="I83" s="34">
        <v>0.89800000000000002</v>
      </c>
      <c r="J83" s="43">
        <v>0.82</v>
      </c>
      <c r="R83" s="4"/>
    </row>
    <row r="84" spans="1:18" x14ac:dyDescent="0.45">
      <c r="A84" s="13">
        <v>51</v>
      </c>
      <c r="B84" s="5" t="s">
        <v>194</v>
      </c>
      <c r="C84" s="5" t="s">
        <v>195</v>
      </c>
      <c r="D84" s="41">
        <v>55</v>
      </c>
      <c r="E84" s="34">
        <v>0.83599999999999997</v>
      </c>
      <c r="F84" s="34">
        <v>3.6000000000000004E-2</v>
      </c>
      <c r="G84" s="34">
        <v>0.127</v>
      </c>
      <c r="I84" s="34">
        <v>0.873</v>
      </c>
      <c r="J84" s="43">
        <v>0.78</v>
      </c>
      <c r="R84" s="4"/>
    </row>
    <row r="85" spans="1:18" x14ac:dyDescent="0.45">
      <c r="A85" s="13">
        <v>9</v>
      </c>
      <c r="B85" s="5" t="s">
        <v>196</v>
      </c>
      <c r="C85" s="5" t="s">
        <v>197</v>
      </c>
      <c r="D85" s="41">
        <v>35</v>
      </c>
      <c r="E85" s="34">
        <v>0.82900000000000007</v>
      </c>
      <c r="F85" s="34">
        <v>0</v>
      </c>
      <c r="G85" s="34">
        <v>0.17100000000000001</v>
      </c>
      <c r="I85" s="34">
        <v>0.82900000000000007</v>
      </c>
      <c r="J85" s="43">
        <v>0.42599999999999999</v>
      </c>
      <c r="R85" s="4"/>
    </row>
    <row r="86" spans="1:18" x14ac:dyDescent="0.45">
      <c r="A86" s="13">
        <v>67</v>
      </c>
      <c r="B86" s="5" t="s">
        <v>198</v>
      </c>
      <c r="C86" s="5" t="s">
        <v>199</v>
      </c>
      <c r="D86" s="41">
        <v>81</v>
      </c>
      <c r="E86" s="34">
        <v>0.82700000000000007</v>
      </c>
      <c r="F86" s="34">
        <v>0.16</v>
      </c>
      <c r="G86" s="34">
        <v>1.2E-2</v>
      </c>
      <c r="I86" s="34">
        <v>0.98799999999999999</v>
      </c>
      <c r="J86" s="43" t="s">
        <v>200</v>
      </c>
      <c r="R86" s="4"/>
    </row>
    <row r="87" spans="1:18" x14ac:dyDescent="0.45">
      <c r="A87" s="13">
        <v>45</v>
      </c>
      <c r="B87" s="5" t="s">
        <v>201</v>
      </c>
      <c r="C87" s="5" t="s">
        <v>202</v>
      </c>
      <c r="D87" s="41">
        <v>80</v>
      </c>
      <c r="E87" s="34">
        <v>0.82499999999999996</v>
      </c>
      <c r="F87" s="34">
        <v>0</v>
      </c>
      <c r="G87" s="34">
        <v>0.17499999999999999</v>
      </c>
      <c r="I87" s="34">
        <v>0.82499999999999996</v>
      </c>
      <c r="J87" s="43">
        <v>0.52100000000000002</v>
      </c>
      <c r="R87" s="4"/>
    </row>
    <row r="88" spans="1:18" x14ac:dyDescent="0.45">
      <c r="A88" s="13">
        <v>119</v>
      </c>
      <c r="B88" s="5" t="s">
        <v>203</v>
      </c>
      <c r="C88" s="5" t="s">
        <v>204</v>
      </c>
      <c r="D88" s="41">
        <v>40</v>
      </c>
      <c r="E88" s="34">
        <v>0.82499999999999996</v>
      </c>
      <c r="F88" s="34">
        <v>0.1</v>
      </c>
      <c r="G88" s="34">
        <v>7.4999999999999997E-2</v>
      </c>
      <c r="I88" s="34">
        <v>0.92500000000000004</v>
      </c>
      <c r="J88" s="43">
        <v>0.34799999999999998</v>
      </c>
      <c r="R88" s="4"/>
    </row>
    <row r="89" spans="1:18" x14ac:dyDescent="0.45">
      <c r="A89" s="13">
        <v>39</v>
      </c>
      <c r="B89" s="5" t="s">
        <v>205</v>
      </c>
      <c r="C89" s="5" t="s">
        <v>206</v>
      </c>
      <c r="D89" s="41">
        <v>45</v>
      </c>
      <c r="E89" s="34">
        <v>0.82200000000000006</v>
      </c>
      <c r="F89" s="34">
        <v>0.111</v>
      </c>
      <c r="G89" s="34">
        <v>6.7000000000000004E-2</v>
      </c>
      <c r="I89" s="34">
        <v>0.93299999999999994</v>
      </c>
      <c r="J89" s="43">
        <v>0.52</v>
      </c>
      <c r="R89" s="4"/>
    </row>
    <row r="90" spans="1:18" x14ac:dyDescent="0.45">
      <c r="A90" s="13">
        <v>66</v>
      </c>
      <c r="B90" s="5" t="s">
        <v>207</v>
      </c>
      <c r="C90" s="5" t="s">
        <v>208</v>
      </c>
      <c r="D90" s="41">
        <v>81</v>
      </c>
      <c r="E90" s="34">
        <v>0.81499999999999995</v>
      </c>
      <c r="F90" s="34">
        <v>7.400000000000001E-2</v>
      </c>
      <c r="G90" s="34">
        <v>0.111</v>
      </c>
      <c r="I90" s="34">
        <v>0.88900000000000001</v>
      </c>
      <c r="J90" s="43">
        <v>0.82699999999999996</v>
      </c>
      <c r="R90" s="4"/>
    </row>
    <row r="91" spans="1:18" x14ac:dyDescent="0.45">
      <c r="A91" s="13">
        <v>31</v>
      </c>
      <c r="B91" s="5" t="s">
        <v>209</v>
      </c>
      <c r="C91" s="5" t="s">
        <v>210</v>
      </c>
      <c r="D91" s="41">
        <v>86</v>
      </c>
      <c r="E91" s="34">
        <v>0.81400000000000006</v>
      </c>
      <c r="F91" s="34">
        <v>0.11599999999999999</v>
      </c>
      <c r="G91" s="34">
        <v>7.0000000000000007E-2</v>
      </c>
      <c r="I91" s="34">
        <v>0.93</v>
      </c>
      <c r="J91" s="43">
        <v>0.60499999999999998</v>
      </c>
      <c r="R91" s="4"/>
    </row>
    <row r="92" spans="1:18" x14ac:dyDescent="0.45">
      <c r="A92" s="13">
        <v>3</v>
      </c>
      <c r="B92" s="5" t="s">
        <v>211</v>
      </c>
      <c r="C92" s="5" t="s">
        <v>212</v>
      </c>
      <c r="D92" s="41">
        <v>48</v>
      </c>
      <c r="E92" s="34">
        <v>0.81299999999999994</v>
      </c>
      <c r="F92" s="34">
        <v>8.3000000000000004E-2</v>
      </c>
      <c r="G92" s="34">
        <v>0.10400000000000001</v>
      </c>
      <c r="I92" s="34">
        <v>0.89599999999999991</v>
      </c>
      <c r="J92" s="43">
        <v>0.435</v>
      </c>
      <c r="R92" s="4"/>
    </row>
    <row r="93" spans="1:18" x14ac:dyDescent="0.45">
      <c r="A93" s="13">
        <v>117</v>
      </c>
      <c r="B93" s="5" t="s">
        <v>213</v>
      </c>
      <c r="C93" s="5" t="s">
        <v>214</v>
      </c>
      <c r="D93" s="41">
        <v>80</v>
      </c>
      <c r="E93" s="34">
        <v>0.81299999999999994</v>
      </c>
      <c r="F93" s="34">
        <v>8.8000000000000009E-2</v>
      </c>
      <c r="G93" s="34">
        <v>0.1</v>
      </c>
      <c r="I93" s="34">
        <v>0.9</v>
      </c>
      <c r="J93" s="43">
        <v>0.72699999999999998</v>
      </c>
      <c r="R93" s="4"/>
    </row>
    <row r="94" spans="1:18" x14ac:dyDescent="0.45">
      <c r="A94" s="13">
        <v>159</v>
      </c>
      <c r="B94" s="5" t="s">
        <v>215</v>
      </c>
      <c r="C94" s="5" t="s">
        <v>216</v>
      </c>
      <c r="D94" s="41">
        <v>80</v>
      </c>
      <c r="E94" s="34">
        <v>0.81299999999999994</v>
      </c>
      <c r="F94" s="34">
        <v>6.3E-2</v>
      </c>
      <c r="G94" s="34">
        <v>0.125</v>
      </c>
      <c r="I94" s="34">
        <v>0.875</v>
      </c>
      <c r="J94" s="43">
        <v>0.54500000000000004</v>
      </c>
      <c r="R94" s="4"/>
    </row>
    <row r="95" spans="1:18" x14ac:dyDescent="0.45">
      <c r="A95" s="13">
        <v>160</v>
      </c>
      <c r="B95" s="5" t="s">
        <v>217</v>
      </c>
      <c r="C95" s="5" t="s">
        <v>218</v>
      </c>
      <c r="D95" s="41">
        <v>64</v>
      </c>
      <c r="E95" s="34">
        <v>0.81299999999999994</v>
      </c>
      <c r="F95" s="34">
        <v>9.4E-2</v>
      </c>
      <c r="G95" s="34">
        <v>9.4E-2</v>
      </c>
      <c r="I95" s="34">
        <v>0.90599999999999992</v>
      </c>
      <c r="J95" s="43">
        <v>0.36199999999999999</v>
      </c>
      <c r="R95" s="4"/>
    </row>
    <row r="96" spans="1:18" x14ac:dyDescent="0.45">
      <c r="A96" s="13">
        <v>162</v>
      </c>
      <c r="B96" s="5" t="s">
        <v>219</v>
      </c>
      <c r="C96" s="5" t="s">
        <v>220</v>
      </c>
      <c r="D96" s="41">
        <v>80</v>
      </c>
      <c r="E96" s="34">
        <v>0.81299999999999994</v>
      </c>
      <c r="F96" s="34">
        <v>1.3000000000000001E-2</v>
      </c>
      <c r="G96" s="34">
        <v>0.17499999999999999</v>
      </c>
      <c r="I96" s="34">
        <v>0.82499999999999996</v>
      </c>
      <c r="J96" s="43">
        <v>0.29399999999999998</v>
      </c>
      <c r="R96" s="4"/>
    </row>
    <row r="97" spans="1:18" x14ac:dyDescent="0.45">
      <c r="A97" s="13">
        <v>56</v>
      </c>
      <c r="B97" s="5" t="s">
        <v>221</v>
      </c>
      <c r="C97" s="5" t="s">
        <v>222</v>
      </c>
      <c r="D97" s="41">
        <v>79</v>
      </c>
      <c r="E97" s="34">
        <v>0.81</v>
      </c>
      <c r="F97" s="34">
        <v>1.3000000000000001E-2</v>
      </c>
      <c r="G97" s="34">
        <v>0.17699999999999999</v>
      </c>
      <c r="I97" s="34">
        <v>0.82299999999999995</v>
      </c>
      <c r="J97" s="43">
        <v>0.34899999999999998</v>
      </c>
      <c r="R97" s="4"/>
    </row>
    <row r="98" spans="1:18" x14ac:dyDescent="0.45">
      <c r="A98" s="13">
        <v>95</v>
      </c>
      <c r="B98" s="5" t="s">
        <v>223</v>
      </c>
      <c r="C98" s="5" t="s">
        <v>224</v>
      </c>
      <c r="D98" s="41">
        <v>79</v>
      </c>
      <c r="E98" s="34">
        <v>0.81</v>
      </c>
      <c r="F98" s="34">
        <v>3.7999999999999999E-2</v>
      </c>
      <c r="G98" s="34">
        <v>0.152</v>
      </c>
      <c r="I98" s="34">
        <v>0.84799999999999998</v>
      </c>
      <c r="J98" s="43">
        <v>0.55100000000000005</v>
      </c>
      <c r="R98" s="4"/>
    </row>
    <row r="99" spans="1:18" x14ac:dyDescent="0.45">
      <c r="A99" s="83" t="s">
        <v>225</v>
      </c>
      <c r="B99" s="84" t="s">
        <v>225</v>
      </c>
      <c r="C99" s="84" t="s">
        <v>226</v>
      </c>
      <c r="D99" s="85">
        <v>10642</v>
      </c>
      <c r="E99" s="86">
        <v>0.80900000000000005</v>
      </c>
      <c r="F99" s="86">
        <v>6.2E-2</v>
      </c>
      <c r="G99" s="86">
        <v>0.129</v>
      </c>
      <c r="H99" s="101"/>
      <c r="I99" s="86">
        <v>0.871</v>
      </c>
      <c r="J99" s="87">
        <v>0.57999999999999996</v>
      </c>
      <c r="R99" s="4"/>
    </row>
    <row r="100" spans="1:18" x14ac:dyDescent="0.45">
      <c r="A100" s="13">
        <v>114</v>
      </c>
      <c r="B100" s="5" t="s">
        <v>227</v>
      </c>
      <c r="C100" s="5" t="s">
        <v>228</v>
      </c>
      <c r="D100" s="41">
        <v>80</v>
      </c>
      <c r="E100" s="34">
        <v>0.8</v>
      </c>
      <c r="F100" s="34">
        <v>3.7999999999999999E-2</v>
      </c>
      <c r="G100" s="34">
        <v>0.16300000000000001</v>
      </c>
      <c r="I100" s="34">
        <v>0.83799999999999997</v>
      </c>
      <c r="J100" s="43">
        <v>0.68100000000000005</v>
      </c>
      <c r="R100" s="4"/>
    </row>
    <row r="101" spans="1:18" x14ac:dyDescent="0.45">
      <c r="A101" s="13">
        <v>113</v>
      </c>
      <c r="B101" s="5" t="s">
        <v>229</v>
      </c>
      <c r="C101" s="5" t="s">
        <v>230</v>
      </c>
      <c r="D101" s="41">
        <v>81</v>
      </c>
      <c r="E101" s="34">
        <v>0.79</v>
      </c>
      <c r="F101" s="34">
        <v>8.5999999999999993E-2</v>
      </c>
      <c r="G101" s="34">
        <v>0.12300000000000001</v>
      </c>
      <c r="I101" s="34">
        <v>0.877</v>
      </c>
      <c r="J101" s="43">
        <v>0.70799999999999996</v>
      </c>
      <c r="R101" s="4"/>
    </row>
    <row r="102" spans="1:18" x14ac:dyDescent="0.45">
      <c r="A102" s="13">
        <v>79</v>
      </c>
      <c r="B102" s="5" t="s">
        <v>231</v>
      </c>
      <c r="C102" s="5" t="s">
        <v>232</v>
      </c>
      <c r="D102" s="41">
        <v>80</v>
      </c>
      <c r="E102" s="34">
        <v>0.78799999999999992</v>
      </c>
      <c r="F102" s="34">
        <v>0.125</v>
      </c>
      <c r="G102" s="34">
        <v>8.8000000000000009E-2</v>
      </c>
      <c r="I102" s="34">
        <v>0.91299999999999992</v>
      </c>
      <c r="J102" s="43">
        <v>0.31</v>
      </c>
      <c r="R102" s="4"/>
    </row>
    <row r="103" spans="1:18" x14ac:dyDescent="0.45">
      <c r="A103" s="13">
        <v>118</v>
      </c>
      <c r="B103" s="5" t="s">
        <v>233</v>
      </c>
      <c r="C103" s="5" t="s">
        <v>234</v>
      </c>
      <c r="D103" s="41">
        <v>80</v>
      </c>
      <c r="E103" s="34">
        <v>0.78799999999999992</v>
      </c>
      <c r="F103" s="34">
        <v>0.16300000000000001</v>
      </c>
      <c r="G103" s="34">
        <v>0.05</v>
      </c>
      <c r="I103" s="34">
        <v>0.95</v>
      </c>
      <c r="J103" s="43">
        <v>0.44900000000000001</v>
      </c>
      <c r="R103" s="4"/>
    </row>
    <row r="104" spans="1:18" x14ac:dyDescent="0.45">
      <c r="A104" s="13">
        <v>163</v>
      </c>
      <c r="B104" s="5" t="s">
        <v>235</v>
      </c>
      <c r="C104" s="5" t="s">
        <v>236</v>
      </c>
      <c r="D104" s="41">
        <v>80</v>
      </c>
      <c r="E104" s="34">
        <v>0.78799999999999992</v>
      </c>
      <c r="F104" s="34">
        <v>1.3000000000000001E-2</v>
      </c>
      <c r="G104" s="34">
        <v>0.2</v>
      </c>
      <c r="I104" s="34">
        <v>0.8</v>
      </c>
      <c r="J104" s="43">
        <v>0.104</v>
      </c>
      <c r="R104" s="4"/>
    </row>
    <row r="105" spans="1:18" x14ac:dyDescent="0.45">
      <c r="A105" s="13">
        <v>99</v>
      </c>
      <c r="B105" s="5" t="s">
        <v>237</v>
      </c>
      <c r="C105" s="5" t="s">
        <v>238</v>
      </c>
      <c r="D105" s="41">
        <v>75</v>
      </c>
      <c r="E105" s="34">
        <v>0.78700000000000003</v>
      </c>
      <c r="F105" s="34">
        <v>0.2</v>
      </c>
      <c r="G105" s="34">
        <v>1.3000000000000001E-2</v>
      </c>
      <c r="I105" s="34">
        <v>0.98699999999999999</v>
      </c>
      <c r="J105" s="43">
        <v>0.82599999999999996</v>
      </c>
      <c r="R105" s="4"/>
    </row>
    <row r="106" spans="1:18" x14ac:dyDescent="0.45">
      <c r="A106" s="13">
        <v>21</v>
      </c>
      <c r="B106" s="5" t="s">
        <v>239</v>
      </c>
      <c r="C106" s="5" t="s">
        <v>240</v>
      </c>
      <c r="D106" s="41">
        <v>42</v>
      </c>
      <c r="E106" s="34">
        <v>0.78599999999999992</v>
      </c>
      <c r="F106" s="34">
        <v>0.16699999999999998</v>
      </c>
      <c r="G106" s="34">
        <v>4.8000000000000001E-2</v>
      </c>
      <c r="I106" s="34">
        <v>0.95200000000000007</v>
      </c>
      <c r="J106" s="43">
        <v>0.16700000000000001</v>
      </c>
      <c r="R106" s="4"/>
    </row>
    <row r="107" spans="1:18" x14ac:dyDescent="0.45">
      <c r="A107" s="13">
        <v>8</v>
      </c>
      <c r="B107" s="5" t="s">
        <v>241</v>
      </c>
      <c r="C107" s="5" t="s">
        <v>242</v>
      </c>
      <c r="D107" s="41">
        <v>37</v>
      </c>
      <c r="E107" s="34">
        <v>0.78400000000000003</v>
      </c>
      <c r="F107" s="34">
        <v>8.1000000000000003E-2</v>
      </c>
      <c r="G107" s="34">
        <v>0.13500000000000001</v>
      </c>
      <c r="I107" s="34">
        <v>0.86499999999999999</v>
      </c>
      <c r="J107" s="43">
        <v>0.33300000000000002</v>
      </c>
      <c r="R107" s="4"/>
    </row>
    <row r="108" spans="1:18" x14ac:dyDescent="0.45">
      <c r="A108" s="13">
        <v>28</v>
      </c>
      <c r="B108" s="5" t="s">
        <v>243</v>
      </c>
      <c r="C108" s="5" t="s">
        <v>244</v>
      </c>
      <c r="D108" s="41">
        <v>49</v>
      </c>
      <c r="E108" s="34">
        <v>0.77599999999999991</v>
      </c>
      <c r="F108" s="34">
        <v>0.10199999999999999</v>
      </c>
      <c r="G108" s="34">
        <v>0.122</v>
      </c>
      <c r="I108" s="34">
        <v>0.878</v>
      </c>
      <c r="J108" s="43">
        <v>0.78</v>
      </c>
      <c r="R108" s="4"/>
    </row>
    <row r="109" spans="1:18" x14ac:dyDescent="0.45">
      <c r="A109" s="13">
        <v>25</v>
      </c>
      <c r="B109" s="5" t="s">
        <v>245</v>
      </c>
      <c r="C109" s="5" t="s">
        <v>246</v>
      </c>
      <c r="D109" s="41">
        <v>80</v>
      </c>
      <c r="E109" s="34">
        <v>0.77500000000000002</v>
      </c>
      <c r="F109" s="34">
        <v>0.1</v>
      </c>
      <c r="G109" s="34">
        <v>0.125</v>
      </c>
      <c r="I109" s="34">
        <v>0.875</v>
      </c>
      <c r="J109" s="43">
        <v>0.81799999999999995</v>
      </c>
      <c r="R109" s="4"/>
    </row>
    <row r="110" spans="1:18" x14ac:dyDescent="0.45">
      <c r="A110" s="13">
        <v>158</v>
      </c>
      <c r="B110" s="5" t="s">
        <v>247</v>
      </c>
      <c r="C110" s="5" t="s">
        <v>248</v>
      </c>
      <c r="D110" s="41">
        <v>80</v>
      </c>
      <c r="E110" s="34">
        <v>0.77500000000000002</v>
      </c>
      <c r="F110" s="34">
        <v>0.2</v>
      </c>
      <c r="G110" s="34">
        <v>2.5000000000000001E-2</v>
      </c>
      <c r="I110" s="34">
        <v>0.97499999999999998</v>
      </c>
      <c r="J110" s="43">
        <v>0.30599999999999999</v>
      </c>
      <c r="R110" s="4"/>
    </row>
    <row r="111" spans="1:18" x14ac:dyDescent="0.45">
      <c r="A111" s="13">
        <v>86</v>
      </c>
      <c r="B111" s="5" t="s">
        <v>249</v>
      </c>
      <c r="C111" s="5" t="s">
        <v>250</v>
      </c>
      <c r="D111" s="41">
        <v>83</v>
      </c>
      <c r="E111" s="34">
        <v>0.77099999999999991</v>
      </c>
      <c r="F111" s="34">
        <v>0.10800000000000001</v>
      </c>
      <c r="G111" s="34">
        <v>0.12</v>
      </c>
      <c r="I111" s="34">
        <v>0.88</v>
      </c>
      <c r="J111" s="43" t="s">
        <v>200</v>
      </c>
      <c r="R111" s="4"/>
    </row>
    <row r="112" spans="1:18" x14ac:dyDescent="0.45">
      <c r="A112" s="13">
        <v>43</v>
      </c>
      <c r="B112" s="5" t="s">
        <v>251</v>
      </c>
      <c r="C112" s="5" t="s">
        <v>252</v>
      </c>
      <c r="D112" s="41">
        <v>65</v>
      </c>
      <c r="E112" s="34">
        <v>0.76900000000000002</v>
      </c>
      <c r="F112" s="34">
        <v>0.12300000000000001</v>
      </c>
      <c r="G112" s="34">
        <v>0.10800000000000001</v>
      </c>
      <c r="I112" s="34">
        <v>0.89200000000000002</v>
      </c>
      <c r="J112" s="43">
        <v>0.25600000000000001</v>
      </c>
      <c r="R112" s="4"/>
    </row>
    <row r="113" spans="1:18" x14ac:dyDescent="0.45">
      <c r="A113" s="13">
        <v>35</v>
      </c>
      <c r="B113" s="5" t="s">
        <v>253</v>
      </c>
      <c r="C113" s="5" t="s">
        <v>254</v>
      </c>
      <c r="D113" s="41">
        <v>81</v>
      </c>
      <c r="E113" s="34">
        <v>0.76500000000000001</v>
      </c>
      <c r="F113" s="34">
        <v>7.400000000000001E-2</v>
      </c>
      <c r="G113" s="34">
        <v>0.16</v>
      </c>
      <c r="I113" s="34">
        <v>0.84</v>
      </c>
      <c r="J113" s="43">
        <v>0.375</v>
      </c>
      <c r="R113" s="4"/>
    </row>
    <row r="114" spans="1:18" x14ac:dyDescent="0.45">
      <c r="A114" s="13">
        <v>10</v>
      </c>
      <c r="B114" s="5" t="s">
        <v>255</v>
      </c>
      <c r="C114" s="5" t="s">
        <v>256</v>
      </c>
      <c r="D114" s="41">
        <v>37</v>
      </c>
      <c r="E114" s="34">
        <v>0.75700000000000001</v>
      </c>
      <c r="F114" s="34">
        <v>2.7000000000000003E-2</v>
      </c>
      <c r="G114" s="34">
        <v>0.21600000000000003</v>
      </c>
      <c r="I114" s="34">
        <v>0.78400000000000003</v>
      </c>
      <c r="J114" s="43">
        <v>0.94199999999999995</v>
      </c>
      <c r="R114" s="4"/>
    </row>
    <row r="115" spans="1:18" x14ac:dyDescent="0.45">
      <c r="A115" s="13">
        <v>41</v>
      </c>
      <c r="B115" s="5" t="s">
        <v>257</v>
      </c>
      <c r="C115" s="5" t="s">
        <v>258</v>
      </c>
      <c r="D115" s="41">
        <v>78</v>
      </c>
      <c r="E115" s="34">
        <v>0.75599999999999989</v>
      </c>
      <c r="F115" s="34">
        <v>5.0999999999999997E-2</v>
      </c>
      <c r="G115" s="34">
        <v>0.192</v>
      </c>
      <c r="I115" s="34">
        <v>0.80799999999999994</v>
      </c>
      <c r="J115" s="43">
        <v>0.59199999999999997</v>
      </c>
      <c r="R115" s="4"/>
    </row>
    <row r="116" spans="1:18" x14ac:dyDescent="0.45">
      <c r="A116" s="13">
        <v>52</v>
      </c>
      <c r="B116" s="5" t="s">
        <v>259</v>
      </c>
      <c r="C116" s="5" t="s">
        <v>189</v>
      </c>
      <c r="D116" s="41">
        <v>64</v>
      </c>
      <c r="E116" s="34">
        <v>0.75</v>
      </c>
      <c r="F116" s="34">
        <v>0.14099999999999999</v>
      </c>
      <c r="G116" s="34">
        <v>0.109</v>
      </c>
      <c r="I116" s="34">
        <v>0.8909999999999999</v>
      </c>
      <c r="J116" s="43">
        <v>1</v>
      </c>
      <c r="R116" s="4"/>
    </row>
    <row r="117" spans="1:18" x14ac:dyDescent="0.45">
      <c r="A117" s="13">
        <v>129</v>
      </c>
      <c r="B117" s="5" t="s">
        <v>260</v>
      </c>
      <c r="C117" s="5" t="s">
        <v>261</v>
      </c>
      <c r="D117" s="41">
        <v>36</v>
      </c>
      <c r="E117" s="34">
        <v>0.75</v>
      </c>
      <c r="F117" s="34">
        <v>5.5999999999999994E-2</v>
      </c>
      <c r="G117" s="34">
        <v>0.19399999999999998</v>
      </c>
      <c r="I117" s="34">
        <v>0.80599999999999994</v>
      </c>
      <c r="J117" s="43">
        <v>0.224</v>
      </c>
      <c r="R117" s="4"/>
    </row>
    <row r="118" spans="1:18" x14ac:dyDescent="0.45">
      <c r="A118" s="13">
        <v>156</v>
      </c>
      <c r="B118" s="5" t="s">
        <v>262</v>
      </c>
      <c r="C118" s="5" t="s">
        <v>263</v>
      </c>
      <c r="D118" s="41">
        <v>64</v>
      </c>
      <c r="E118" s="34">
        <v>0.75</v>
      </c>
      <c r="F118" s="34">
        <v>6.3E-2</v>
      </c>
      <c r="G118" s="34">
        <v>0.188</v>
      </c>
      <c r="I118" s="34">
        <v>0.81299999999999994</v>
      </c>
      <c r="J118" s="43">
        <v>0.59499999999999997</v>
      </c>
      <c r="R118" s="4"/>
    </row>
    <row r="119" spans="1:18" x14ac:dyDescent="0.45">
      <c r="A119" s="13">
        <v>103</v>
      </c>
      <c r="B119" s="5" t="s">
        <v>264</v>
      </c>
      <c r="C119" s="5" t="s">
        <v>265</v>
      </c>
      <c r="D119" s="41">
        <v>78</v>
      </c>
      <c r="E119" s="34">
        <v>0.74400000000000011</v>
      </c>
      <c r="F119" s="34">
        <v>1.3000000000000001E-2</v>
      </c>
      <c r="G119" s="34">
        <v>0.24399999999999999</v>
      </c>
      <c r="I119" s="34">
        <v>0.75599999999999989</v>
      </c>
      <c r="J119" s="43">
        <v>0.67500000000000004</v>
      </c>
      <c r="R119" s="4"/>
    </row>
    <row r="120" spans="1:18" x14ac:dyDescent="0.45">
      <c r="A120" s="13">
        <v>70</v>
      </c>
      <c r="B120" s="5" t="s">
        <v>266</v>
      </c>
      <c r="C120" s="5" t="s">
        <v>267</v>
      </c>
      <c r="D120" s="41">
        <v>80</v>
      </c>
      <c r="E120" s="34">
        <v>0.73799999999999999</v>
      </c>
      <c r="F120" s="34">
        <v>0.113</v>
      </c>
      <c r="G120" s="34">
        <v>0.15</v>
      </c>
      <c r="I120" s="34">
        <v>0.85</v>
      </c>
      <c r="J120" s="43">
        <v>0.34</v>
      </c>
      <c r="R120" s="4"/>
    </row>
    <row r="121" spans="1:18" x14ac:dyDescent="0.45">
      <c r="A121" s="13">
        <v>141</v>
      </c>
      <c r="B121" s="5" t="s">
        <v>268</v>
      </c>
      <c r="C121" s="5" t="s">
        <v>269</v>
      </c>
      <c r="D121" s="41">
        <v>80</v>
      </c>
      <c r="E121" s="34">
        <v>0.73799999999999999</v>
      </c>
      <c r="F121" s="34">
        <v>7.4999999999999997E-2</v>
      </c>
      <c r="G121" s="34">
        <v>0.188</v>
      </c>
      <c r="I121" s="34">
        <v>0.81299999999999994</v>
      </c>
      <c r="J121" s="43">
        <v>0.621</v>
      </c>
      <c r="R121" s="4"/>
    </row>
    <row r="122" spans="1:18" x14ac:dyDescent="0.45">
      <c r="A122" s="13">
        <v>19</v>
      </c>
      <c r="B122" s="5" t="s">
        <v>270</v>
      </c>
      <c r="C122" s="5" t="s">
        <v>271</v>
      </c>
      <c r="D122" s="41">
        <v>77</v>
      </c>
      <c r="E122" s="34">
        <v>0.72699999999999998</v>
      </c>
      <c r="F122" s="34">
        <v>3.9E-2</v>
      </c>
      <c r="G122" s="34">
        <v>0.23399999999999999</v>
      </c>
      <c r="I122" s="34">
        <v>0.7659999999999999</v>
      </c>
      <c r="J122" s="43">
        <v>0.70699999999999996</v>
      </c>
      <c r="R122" s="4"/>
    </row>
    <row r="123" spans="1:18" x14ac:dyDescent="0.45">
      <c r="A123" s="13">
        <v>81</v>
      </c>
      <c r="B123" s="5" t="s">
        <v>272</v>
      </c>
      <c r="C123" s="5" t="s">
        <v>273</v>
      </c>
      <c r="D123" s="41">
        <v>44</v>
      </c>
      <c r="E123" s="34">
        <v>0.72699999999999998</v>
      </c>
      <c r="F123" s="34">
        <v>0</v>
      </c>
      <c r="G123" s="34">
        <v>0.27300000000000002</v>
      </c>
      <c r="I123" s="34">
        <v>0.72699999999999998</v>
      </c>
      <c r="J123" s="43">
        <v>0.73499999999999999</v>
      </c>
      <c r="R123" s="4"/>
    </row>
    <row r="124" spans="1:18" x14ac:dyDescent="0.45">
      <c r="A124" s="13">
        <v>155</v>
      </c>
      <c r="B124" s="5" t="s">
        <v>274</v>
      </c>
      <c r="C124" s="5" t="s">
        <v>275</v>
      </c>
      <c r="D124" s="41">
        <v>73</v>
      </c>
      <c r="E124" s="34">
        <v>0.72599999999999998</v>
      </c>
      <c r="F124" s="34">
        <v>6.8000000000000005E-2</v>
      </c>
      <c r="G124" s="34">
        <v>0.20499999999999999</v>
      </c>
      <c r="I124" s="34">
        <v>0.79500000000000004</v>
      </c>
      <c r="J124" s="43">
        <v>0.82199999999999995</v>
      </c>
      <c r="R124" s="4"/>
    </row>
    <row r="125" spans="1:18" x14ac:dyDescent="0.45">
      <c r="A125" s="13">
        <v>32</v>
      </c>
      <c r="B125" s="5" t="s">
        <v>276</v>
      </c>
      <c r="C125" s="5" t="s">
        <v>277</v>
      </c>
      <c r="D125" s="41">
        <v>60</v>
      </c>
      <c r="E125" s="34">
        <v>0.71700000000000008</v>
      </c>
      <c r="F125" s="34">
        <v>0.13300000000000001</v>
      </c>
      <c r="G125" s="34">
        <v>0.15</v>
      </c>
      <c r="I125" s="34">
        <v>0.85</v>
      </c>
      <c r="J125" s="43">
        <v>0.22700000000000001</v>
      </c>
      <c r="R125" s="4"/>
    </row>
    <row r="126" spans="1:18" x14ac:dyDescent="0.45">
      <c r="A126" s="13">
        <v>22</v>
      </c>
      <c r="B126" s="5" t="s">
        <v>278</v>
      </c>
      <c r="C126" s="5" t="s">
        <v>279</v>
      </c>
      <c r="D126" s="41">
        <v>80</v>
      </c>
      <c r="E126" s="34">
        <v>0.71299999999999997</v>
      </c>
      <c r="F126" s="34">
        <v>8.8000000000000009E-2</v>
      </c>
      <c r="G126" s="34">
        <v>0.2</v>
      </c>
      <c r="I126" s="34">
        <v>0.8</v>
      </c>
      <c r="J126" s="43">
        <v>0.70199999999999996</v>
      </c>
      <c r="R126" s="4"/>
    </row>
    <row r="127" spans="1:18" x14ac:dyDescent="0.45">
      <c r="A127" s="13">
        <v>62</v>
      </c>
      <c r="B127" s="5" t="s">
        <v>280</v>
      </c>
      <c r="C127" s="5" t="s">
        <v>281</v>
      </c>
      <c r="D127" s="41">
        <v>80</v>
      </c>
      <c r="E127" s="34">
        <v>0.71299999999999997</v>
      </c>
      <c r="F127" s="34">
        <v>8.8000000000000009E-2</v>
      </c>
      <c r="G127" s="34">
        <v>0.2</v>
      </c>
      <c r="I127" s="34">
        <v>0.8</v>
      </c>
      <c r="J127" s="43">
        <v>0.85699999999999998</v>
      </c>
      <c r="R127" s="4"/>
    </row>
    <row r="128" spans="1:18" x14ac:dyDescent="0.45">
      <c r="A128" s="13">
        <v>139</v>
      </c>
      <c r="B128" s="5" t="s">
        <v>282</v>
      </c>
      <c r="C128" s="5" t="s">
        <v>283</v>
      </c>
      <c r="D128" s="41">
        <v>76</v>
      </c>
      <c r="E128" s="34">
        <v>0.71099999999999997</v>
      </c>
      <c r="F128" s="34">
        <v>6.6000000000000003E-2</v>
      </c>
      <c r="G128" s="34">
        <v>0.22399999999999998</v>
      </c>
      <c r="I128" s="34">
        <v>0.77599999999999991</v>
      </c>
      <c r="J128" s="43">
        <v>0.191</v>
      </c>
      <c r="R128" s="4"/>
    </row>
    <row r="129" spans="1:18" x14ac:dyDescent="0.45">
      <c r="A129" s="13">
        <v>50</v>
      </c>
      <c r="B129" s="5" t="s">
        <v>284</v>
      </c>
      <c r="C129" s="5" t="s">
        <v>285</v>
      </c>
      <c r="D129" s="41">
        <v>81</v>
      </c>
      <c r="E129" s="34">
        <v>0.70400000000000007</v>
      </c>
      <c r="F129" s="34">
        <v>0.16</v>
      </c>
      <c r="G129" s="34">
        <v>0.13600000000000001</v>
      </c>
      <c r="I129" s="34">
        <v>0.8640000000000001</v>
      </c>
      <c r="J129" s="43">
        <v>0.98</v>
      </c>
      <c r="R129" s="4"/>
    </row>
    <row r="130" spans="1:18" x14ac:dyDescent="0.45">
      <c r="A130" s="13">
        <v>138</v>
      </c>
      <c r="B130" s="5" t="s">
        <v>286</v>
      </c>
      <c r="C130" s="5" t="s">
        <v>287</v>
      </c>
      <c r="D130" s="41">
        <v>100</v>
      </c>
      <c r="E130" s="34">
        <v>0.7</v>
      </c>
      <c r="F130" s="34">
        <v>0.14000000000000001</v>
      </c>
      <c r="G130" s="34">
        <v>0.16</v>
      </c>
      <c r="I130" s="34">
        <v>0.84</v>
      </c>
      <c r="J130" s="43">
        <v>0.41699999999999998</v>
      </c>
      <c r="R130" s="4"/>
    </row>
    <row r="131" spans="1:18" x14ac:dyDescent="0.45">
      <c r="A131" s="13">
        <v>2</v>
      </c>
      <c r="B131" s="5" t="s">
        <v>288</v>
      </c>
      <c r="C131" s="5" t="s">
        <v>289</v>
      </c>
      <c r="D131" s="41">
        <v>43</v>
      </c>
      <c r="E131" s="34">
        <v>0.69799999999999995</v>
      </c>
      <c r="F131" s="34">
        <v>0.11599999999999999</v>
      </c>
      <c r="G131" s="34">
        <v>0.18600000000000003</v>
      </c>
      <c r="I131" s="34">
        <v>0.81400000000000006</v>
      </c>
      <c r="J131" s="43">
        <v>0.42</v>
      </c>
      <c r="R131" s="4"/>
    </row>
    <row r="132" spans="1:18" x14ac:dyDescent="0.45">
      <c r="A132" s="13">
        <v>42</v>
      </c>
      <c r="B132" s="5" t="s">
        <v>290</v>
      </c>
      <c r="C132" s="5" t="s">
        <v>291</v>
      </c>
      <c r="D132" s="41">
        <v>79</v>
      </c>
      <c r="E132" s="34">
        <v>0.69599999999999995</v>
      </c>
      <c r="F132" s="34">
        <v>6.3E-2</v>
      </c>
      <c r="G132" s="34">
        <v>0.24100000000000002</v>
      </c>
      <c r="I132" s="34">
        <v>0.75900000000000001</v>
      </c>
      <c r="J132" s="43">
        <v>0.60799999999999998</v>
      </c>
      <c r="R132" s="4"/>
    </row>
    <row r="133" spans="1:18" x14ac:dyDescent="0.45">
      <c r="A133" s="13">
        <v>5</v>
      </c>
      <c r="B133" s="5" t="s">
        <v>292</v>
      </c>
      <c r="C133" s="5" t="s">
        <v>293</v>
      </c>
      <c r="D133" s="41">
        <v>36</v>
      </c>
      <c r="E133" s="34">
        <v>0.69400000000000006</v>
      </c>
      <c r="F133" s="34">
        <v>0.16699999999999998</v>
      </c>
      <c r="G133" s="34">
        <v>0.13900000000000001</v>
      </c>
      <c r="I133" s="34">
        <v>0.86099999999999999</v>
      </c>
      <c r="J133" s="43" t="s">
        <v>200</v>
      </c>
      <c r="R133" s="4"/>
    </row>
    <row r="134" spans="1:18" x14ac:dyDescent="0.45">
      <c r="A134" s="13">
        <v>36</v>
      </c>
      <c r="B134" s="5" t="s">
        <v>294</v>
      </c>
      <c r="C134" s="5" t="s">
        <v>295</v>
      </c>
      <c r="D134" s="41">
        <v>78</v>
      </c>
      <c r="E134" s="34">
        <v>0.67900000000000005</v>
      </c>
      <c r="F134" s="34">
        <v>7.6999999999999999E-2</v>
      </c>
      <c r="G134" s="34">
        <v>0.24399999999999999</v>
      </c>
      <c r="I134" s="34">
        <v>0.75599999999999989</v>
      </c>
      <c r="J134" s="43">
        <v>0.70199999999999996</v>
      </c>
      <c r="R134" s="4"/>
    </row>
    <row r="135" spans="1:18" x14ac:dyDescent="0.45">
      <c r="A135" s="13">
        <v>6</v>
      </c>
      <c r="B135" s="5" t="s">
        <v>296</v>
      </c>
      <c r="C135" s="5" t="s">
        <v>297</v>
      </c>
      <c r="D135" s="41">
        <v>37</v>
      </c>
      <c r="E135" s="34">
        <v>0.67599999999999993</v>
      </c>
      <c r="F135" s="34">
        <v>2.7000000000000003E-2</v>
      </c>
      <c r="G135" s="34">
        <v>0.29699999999999999</v>
      </c>
      <c r="I135" s="34">
        <v>0.70299999999999996</v>
      </c>
      <c r="J135" s="43">
        <v>0.621</v>
      </c>
      <c r="R135" s="4"/>
    </row>
    <row r="136" spans="1:18" x14ac:dyDescent="0.45">
      <c r="A136" s="13">
        <v>40</v>
      </c>
      <c r="B136" s="5" t="s">
        <v>298</v>
      </c>
      <c r="C136" s="5" t="s">
        <v>299</v>
      </c>
      <c r="D136" s="41">
        <v>42</v>
      </c>
      <c r="E136" s="34">
        <v>0.66700000000000004</v>
      </c>
      <c r="F136" s="34">
        <v>7.0999999999999994E-2</v>
      </c>
      <c r="G136" s="34">
        <v>0.26200000000000001</v>
      </c>
      <c r="I136" s="34">
        <v>0.73799999999999999</v>
      </c>
      <c r="J136" s="43">
        <v>0.78700000000000003</v>
      </c>
      <c r="R136" s="4"/>
    </row>
    <row r="137" spans="1:18" x14ac:dyDescent="0.45">
      <c r="A137" s="13">
        <v>128</v>
      </c>
      <c r="B137" s="5" t="s">
        <v>300</v>
      </c>
      <c r="C137" s="5" t="s">
        <v>301</v>
      </c>
      <c r="D137" s="41">
        <v>36</v>
      </c>
      <c r="E137" s="34">
        <v>0.66700000000000004</v>
      </c>
      <c r="F137" s="34">
        <v>0.19399999999999998</v>
      </c>
      <c r="G137" s="34">
        <v>0.13900000000000001</v>
      </c>
      <c r="I137" s="34">
        <v>0.86099999999999999</v>
      </c>
      <c r="J137" s="43">
        <v>0.94399999999999995</v>
      </c>
      <c r="R137" s="4"/>
    </row>
    <row r="138" spans="1:18" x14ac:dyDescent="0.45">
      <c r="A138" s="13">
        <v>137</v>
      </c>
      <c r="B138" s="5" t="s">
        <v>302</v>
      </c>
      <c r="C138" s="5" t="s">
        <v>303</v>
      </c>
      <c r="D138" s="41">
        <v>30</v>
      </c>
      <c r="E138" s="34">
        <v>0.66700000000000004</v>
      </c>
      <c r="F138" s="34">
        <v>0.16699999999999998</v>
      </c>
      <c r="G138" s="34">
        <v>0.16699999999999998</v>
      </c>
      <c r="I138" s="34">
        <v>0.83299999999999996</v>
      </c>
      <c r="J138" s="43">
        <v>0.27100000000000002</v>
      </c>
      <c r="R138" s="4"/>
    </row>
    <row r="139" spans="1:18" x14ac:dyDescent="0.45">
      <c r="A139" s="13">
        <v>146</v>
      </c>
      <c r="B139" s="5" t="s">
        <v>304</v>
      </c>
      <c r="C139" s="5" t="s">
        <v>305</v>
      </c>
      <c r="D139" s="41">
        <v>80</v>
      </c>
      <c r="E139" s="34">
        <v>0.66299999999999992</v>
      </c>
      <c r="F139" s="34">
        <v>0.05</v>
      </c>
      <c r="G139" s="34">
        <v>0.28800000000000003</v>
      </c>
      <c r="I139" s="34">
        <v>0.71299999999999997</v>
      </c>
      <c r="J139" s="43">
        <v>0.88</v>
      </c>
      <c r="R139" s="4"/>
    </row>
    <row r="140" spans="1:18" x14ac:dyDescent="0.45">
      <c r="A140" s="13">
        <v>102</v>
      </c>
      <c r="B140" s="5" t="s">
        <v>306</v>
      </c>
      <c r="C140" s="5" t="s">
        <v>307</v>
      </c>
      <c r="D140" s="41">
        <v>80</v>
      </c>
      <c r="E140" s="34">
        <v>0.65</v>
      </c>
      <c r="F140" s="34">
        <v>0.1</v>
      </c>
      <c r="G140" s="34">
        <v>0.25</v>
      </c>
      <c r="I140" s="34">
        <v>0.75</v>
      </c>
      <c r="J140" s="43">
        <v>0.36699999999999999</v>
      </c>
      <c r="R140" s="4"/>
    </row>
    <row r="141" spans="1:18" x14ac:dyDescent="0.45">
      <c r="A141" s="13">
        <v>165</v>
      </c>
      <c r="B141" s="5" t="s">
        <v>308</v>
      </c>
      <c r="C141" s="5" t="s">
        <v>309</v>
      </c>
      <c r="D141" s="41">
        <v>80</v>
      </c>
      <c r="E141" s="34">
        <v>0.63800000000000001</v>
      </c>
      <c r="F141" s="34">
        <v>2.5000000000000001E-2</v>
      </c>
      <c r="G141" s="34">
        <v>0.33799999999999997</v>
      </c>
      <c r="I141" s="34">
        <v>0.66299999999999992</v>
      </c>
      <c r="J141" s="43">
        <v>0.67300000000000004</v>
      </c>
      <c r="R141" s="4"/>
    </row>
    <row r="142" spans="1:18" x14ac:dyDescent="0.45">
      <c r="A142" s="13">
        <v>75</v>
      </c>
      <c r="B142" s="5" t="s">
        <v>310</v>
      </c>
      <c r="C142" s="5" t="s">
        <v>311</v>
      </c>
      <c r="D142" s="41">
        <v>79</v>
      </c>
      <c r="E142" s="34">
        <v>0.63300000000000001</v>
      </c>
      <c r="F142" s="34">
        <v>0.36700000000000005</v>
      </c>
      <c r="G142" s="34">
        <v>0</v>
      </c>
      <c r="I142" s="34">
        <v>1</v>
      </c>
      <c r="J142" s="43">
        <v>0.35599999999999998</v>
      </c>
      <c r="R142" s="4"/>
    </row>
    <row r="143" spans="1:18" x14ac:dyDescent="0.45">
      <c r="A143" s="13">
        <v>26</v>
      </c>
      <c r="B143" s="5" t="s">
        <v>312</v>
      </c>
      <c r="C143" s="5" t="s">
        <v>313</v>
      </c>
      <c r="D143" s="41">
        <v>40</v>
      </c>
      <c r="E143" s="34">
        <v>0.625</v>
      </c>
      <c r="F143" s="34">
        <v>7.4999999999999997E-2</v>
      </c>
      <c r="G143" s="34">
        <v>0.3</v>
      </c>
      <c r="I143" s="34">
        <v>0.7</v>
      </c>
      <c r="J143" s="43">
        <v>0.52</v>
      </c>
      <c r="R143" s="4"/>
    </row>
    <row r="144" spans="1:18" x14ac:dyDescent="0.45">
      <c r="A144" s="13">
        <v>134</v>
      </c>
      <c r="B144" s="5" t="s">
        <v>314</v>
      </c>
      <c r="C144" s="5" t="s">
        <v>315</v>
      </c>
      <c r="D144" s="41">
        <v>40</v>
      </c>
      <c r="E144" s="34">
        <v>0.625</v>
      </c>
      <c r="F144" s="34">
        <v>0.1</v>
      </c>
      <c r="G144" s="34">
        <v>0.27500000000000002</v>
      </c>
      <c r="I144" s="34">
        <v>0.72499999999999998</v>
      </c>
      <c r="J144" s="43">
        <v>0.73199999999999998</v>
      </c>
      <c r="R144" s="4"/>
    </row>
    <row r="145" spans="1:18" x14ac:dyDescent="0.45">
      <c r="A145" s="13">
        <v>11</v>
      </c>
      <c r="B145" s="5" t="s">
        <v>316</v>
      </c>
      <c r="C145" s="5" t="s">
        <v>317</v>
      </c>
      <c r="D145" s="41">
        <v>37</v>
      </c>
      <c r="E145" s="34">
        <v>0.622</v>
      </c>
      <c r="F145" s="34">
        <v>8.1000000000000003E-2</v>
      </c>
      <c r="G145" s="34">
        <v>0.29699999999999999</v>
      </c>
      <c r="I145" s="34">
        <v>0.70299999999999996</v>
      </c>
      <c r="J145" s="43">
        <v>0.57899999999999996</v>
      </c>
      <c r="R145" s="4"/>
    </row>
    <row r="146" spans="1:18" x14ac:dyDescent="0.45">
      <c r="A146" s="13">
        <v>61</v>
      </c>
      <c r="B146" s="5" t="s">
        <v>318</v>
      </c>
      <c r="C146" s="5" t="s">
        <v>319</v>
      </c>
      <c r="D146" s="41">
        <v>61</v>
      </c>
      <c r="E146" s="34">
        <v>0.60699999999999998</v>
      </c>
      <c r="F146" s="34">
        <v>4.9000000000000002E-2</v>
      </c>
      <c r="G146" s="34">
        <v>0.34399999999999997</v>
      </c>
      <c r="I146" s="34">
        <v>0.65599999999999992</v>
      </c>
      <c r="J146" s="43">
        <v>0.70799999999999996</v>
      </c>
      <c r="R146" s="4"/>
    </row>
    <row r="147" spans="1:18" x14ac:dyDescent="0.45">
      <c r="A147" s="13">
        <v>71</v>
      </c>
      <c r="B147" s="5" t="s">
        <v>320</v>
      </c>
      <c r="C147" s="5" t="s">
        <v>321</v>
      </c>
      <c r="D147" s="41">
        <v>75</v>
      </c>
      <c r="E147" s="34">
        <v>0.57299999999999995</v>
      </c>
      <c r="F147" s="34">
        <v>0.107</v>
      </c>
      <c r="G147" s="34">
        <v>0.32</v>
      </c>
      <c r="I147" s="34">
        <v>0.68</v>
      </c>
      <c r="J147" s="43">
        <v>0.55300000000000005</v>
      </c>
      <c r="R147" s="4"/>
    </row>
    <row r="148" spans="1:18" x14ac:dyDescent="0.45">
      <c r="A148" s="13">
        <v>93</v>
      </c>
      <c r="B148" s="5" t="s">
        <v>322</v>
      </c>
      <c r="C148" s="5" t="s">
        <v>323</v>
      </c>
      <c r="D148" s="41">
        <v>58</v>
      </c>
      <c r="E148" s="34">
        <v>0.56899999999999995</v>
      </c>
      <c r="F148" s="34">
        <v>0.121</v>
      </c>
      <c r="G148" s="34">
        <v>0.31</v>
      </c>
      <c r="I148" s="34">
        <v>0.69</v>
      </c>
      <c r="J148" s="43">
        <v>0.66</v>
      </c>
      <c r="R148" s="4"/>
    </row>
    <row r="149" spans="1:18" x14ac:dyDescent="0.45">
      <c r="A149" s="13">
        <v>115</v>
      </c>
      <c r="B149" s="5" t="s">
        <v>324</v>
      </c>
      <c r="C149" s="5" t="s">
        <v>325</v>
      </c>
      <c r="D149" s="41">
        <v>80</v>
      </c>
      <c r="E149" s="34">
        <v>0.56299999999999994</v>
      </c>
      <c r="F149" s="34">
        <v>0</v>
      </c>
      <c r="G149" s="34">
        <v>0.43799999999999994</v>
      </c>
      <c r="I149" s="34">
        <v>0.56299999999999994</v>
      </c>
      <c r="J149" s="43">
        <v>0.17399999999999999</v>
      </c>
      <c r="R149" s="4"/>
    </row>
    <row r="150" spans="1:18" x14ac:dyDescent="0.45">
      <c r="A150" s="13">
        <v>143</v>
      </c>
      <c r="B150" s="5" t="s">
        <v>326</v>
      </c>
      <c r="C150" s="5" t="s">
        <v>327</v>
      </c>
      <c r="D150" s="41">
        <v>64</v>
      </c>
      <c r="E150" s="34">
        <v>0.56299999999999994</v>
      </c>
      <c r="F150" s="34">
        <v>6.3E-2</v>
      </c>
      <c r="G150" s="34">
        <v>0.375</v>
      </c>
      <c r="I150" s="34">
        <v>0.625</v>
      </c>
      <c r="J150" s="43">
        <v>0.39600000000000002</v>
      </c>
      <c r="R150" s="4"/>
    </row>
    <row r="151" spans="1:18" x14ac:dyDescent="0.45">
      <c r="A151" s="13">
        <v>150</v>
      </c>
      <c r="B151" s="5" t="s">
        <v>328</v>
      </c>
      <c r="C151" s="5" t="s">
        <v>329</v>
      </c>
      <c r="D151" s="41">
        <v>77</v>
      </c>
      <c r="E151" s="34">
        <v>0.55799999999999994</v>
      </c>
      <c r="F151" s="34">
        <v>0.14300000000000002</v>
      </c>
      <c r="G151" s="34">
        <v>0.29899999999999999</v>
      </c>
      <c r="I151" s="34">
        <v>0.70099999999999996</v>
      </c>
      <c r="J151" s="43">
        <v>0.46800000000000003</v>
      </c>
      <c r="R151" s="4"/>
    </row>
    <row r="152" spans="1:18" x14ac:dyDescent="0.45">
      <c r="A152" s="13">
        <v>4</v>
      </c>
      <c r="B152" s="5" t="s">
        <v>330</v>
      </c>
      <c r="C152" s="5" t="s">
        <v>331</v>
      </c>
      <c r="D152" s="41">
        <v>38</v>
      </c>
      <c r="E152" s="34">
        <v>0.55299999999999994</v>
      </c>
      <c r="F152" s="34">
        <v>0.158</v>
      </c>
      <c r="G152" s="34">
        <v>0.28899999999999998</v>
      </c>
      <c r="I152" s="34">
        <v>0.71099999999999997</v>
      </c>
      <c r="J152" s="43">
        <v>0.52400000000000002</v>
      </c>
      <c r="R152" s="4"/>
    </row>
    <row r="153" spans="1:18" x14ac:dyDescent="0.45">
      <c r="A153" s="13">
        <v>100</v>
      </c>
      <c r="B153" s="5" t="s">
        <v>332</v>
      </c>
      <c r="C153" s="5" t="s">
        <v>333</v>
      </c>
      <c r="D153" s="41">
        <v>44</v>
      </c>
      <c r="E153" s="34">
        <v>0.54500000000000004</v>
      </c>
      <c r="F153" s="34">
        <v>9.0999999999999998E-2</v>
      </c>
      <c r="G153" s="34">
        <v>0.36399999999999999</v>
      </c>
      <c r="I153" s="34">
        <v>0.63600000000000001</v>
      </c>
      <c r="J153" s="43">
        <v>0.38500000000000001</v>
      </c>
      <c r="R153" s="4"/>
    </row>
    <row r="154" spans="1:18" x14ac:dyDescent="0.45">
      <c r="A154" s="13">
        <v>122</v>
      </c>
      <c r="B154" s="5" t="s">
        <v>334</v>
      </c>
      <c r="C154" s="5" t="s">
        <v>335</v>
      </c>
      <c r="D154" s="41">
        <v>80</v>
      </c>
      <c r="E154" s="34">
        <v>0.52500000000000002</v>
      </c>
      <c r="F154" s="34">
        <v>7.4999999999999997E-2</v>
      </c>
      <c r="G154" s="34">
        <v>0.4</v>
      </c>
      <c r="I154" s="34">
        <v>0.6</v>
      </c>
      <c r="J154" s="43">
        <v>0.9</v>
      </c>
      <c r="R154" s="4"/>
    </row>
    <row r="155" spans="1:18" x14ac:dyDescent="0.45">
      <c r="A155" s="13">
        <v>147</v>
      </c>
      <c r="B155" s="5" t="s">
        <v>336</v>
      </c>
      <c r="C155" s="5" t="s">
        <v>337</v>
      </c>
      <c r="D155" s="41">
        <v>40</v>
      </c>
      <c r="E155" s="34">
        <v>0.52500000000000002</v>
      </c>
      <c r="F155" s="34">
        <v>0</v>
      </c>
      <c r="G155" s="34">
        <v>0.47499999999999998</v>
      </c>
      <c r="I155" s="34">
        <v>0.52500000000000002</v>
      </c>
      <c r="J155" s="43">
        <v>0.64600000000000002</v>
      </c>
      <c r="R155" s="4"/>
    </row>
    <row r="156" spans="1:18" x14ac:dyDescent="0.45">
      <c r="A156" s="13">
        <v>133</v>
      </c>
      <c r="B156" s="5" t="s">
        <v>338</v>
      </c>
      <c r="C156" s="5" t="s">
        <v>339</v>
      </c>
      <c r="D156" s="41">
        <v>44</v>
      </c>
      <c r="E156" s="34">
        <v>0.52300000000000002</v>
      </c>
      <c r="F156" s="34">
        <v>0.114</v>
      </c>
      <c r="G156" s="34">
        <v>0.36399999999999999</v>
      </c>
      <c r="I156" s="34">
        <v>0.63600000000000001</v>
      </c>
      <c r="J156" s="43">
        <v>0.88</v>
      </c>
      <c r="R156" s="4"/>
    </row>
    <row r="157" spans="1:18" x14ac:dyDescent="0.45">
      <c r="A157" s="13">
        <v>59</v>
      </c>
      <c r="B157" s="5" t="s">
        <v>340</v>
      </c>
      <c r="C157" s="5" t="s">
        <v>341</v>
      </c>
      <c r="D157" s="41">
        <v>88</v>
      </c>
      <c r="E157" s="34">
        <v>0.51100000000000001</v>
      </c>
      <c r="F157" s="34">
        <v>6.8000000000000005E-2</v>
      </c>
      <c r="G157" s="34">
        <v>0.42</v>
      </c>
      <c r="I157" s="34">
        <v>0.57999999999999996</v>
      </c>
      <c r="J157" s="43">
        <v>0.55800000000000005</v>
      </c>
      <c r="R157" s="4"/>
    </row>
    <row r="158" spans="1:18" x14ac:dyDescent="0.45">
      <c r="A158" s="13">
        <v>46</v>
      </c>
      <c r="B158" s="5" t="s">
        <v>342</v>
      </c>
      <c r="C158" s="5" t="s">
        <v>343</v>
      </c>
      <c r="D158" s="41">
        <v>36</v>
      </c>
      <c r="E158" s="34">
        <v>0.5</v>
      </c>
      <c r="F158" s="34">
        <v>0.16699999999999998</v>
      </c>
      <c r="G158" s="34">
        <v>0.33299999999999996</v>
      </c>
      <c r="I158" s="34">
        <v>0.66700000000000004</v>
      </c>
      <c r="J158" s="43">
        <v>0.38800000000000001</v>
      </c>
      <c r="R158" s="4"/>
    </row>
    <row r="159" spans="1:18" x14ac:dyDescent="0.45">
      <c r="A159" s="13">
        <v>76</v>
      </c>
      <c r="B159" s="5" t="s">
        <v>344</v>
      </c>
      <c r="C159" s="5" t="s">
        <v>345</v>
      </c>
      <c r="D159" s="41">
        <v>40</v>
      </c>
      <c r="E159" s="34">
        <v>0.5</v>
      </c>
      <c r="F159" s="34">
        <v>0.05</v>
      </c>
      <c r="G159" s="34">
        <v>0.45</v>
      </c>
      <c r="I159" s="34">
        <v>0.55000000000000004</v>
      </c>
      <c r="J159" s="43">
        <v>0.24399999999999999</v>
      </c>
      <c r="R159" s="4"/>
    </row>
    <row r="160" spans="1:18" x14ac:dyDescent="0.45">
      <c r="A160" s="13">
        <v>151</v>
      </c>
      <c r="B160" s="5" t="s">
        <v>346</v>
      </c>
      <c r="C160" s="5" t="s">
        <v>347</v>
      </c>
      <c r="D160" s="41">
        <v>55</v>
      </c>
      <c r="E160" s="34">
        <v>0.49099999999999999</v>
      </c>
      <c r="F160" s="34">
        <v>7.2999999999999995E-2</v>
      </c>
      <c r="G160" s="34">
        <v>0.436</v>
      </c>
      <c r="I160" s="34">
        <v>0.56399999999999995</v>
      </c>
      <c r="J160" s="43">
        <v>0.45500000000000002</v>
      </c>
      <c r="R160" s="4"/>
    </row>
    <row r="161" spans="1:18" x14ac:dyDescent="0.45">
      <c r="A161" s="13">
        <v>27</v>
      </c>
      <c r="B161" s="5" t="s">
        <v>348</v>
      </c>
      <c r="C161" s="5" t="s">
        <v>349</v>
      </c>
      <c r="D161" s="41">
        <v>40</v>
      </c>
      <c r="E161" s="34">
        <v>0.47499999999999998</v>
      </c>
      <c r="F161" s="34">
        <v>0.05</v>
      </c>
      <c r="G161" s="34">
        <v>0.47499999999999998</v>
      </c>
      <c r="I161" s="34">
        <v>0.52500000000000002</v>
      </c>
      <c r="J161" s="43">
        <v>0.23100000000000001</v>
      </c>
      <c r="R161" s="4"/>
    </row>
    <row r="162" spans="1:18" x14ac:dyDescent="0.45">
      <c r="A162" s="13">
        <v>161</v>
      </c>
      <c r="B162" s="5" t="s">
        <v>350</v>
      </c>
      <c r="C162" s="5" t="s">
        <v>351</v>
      </c>
      <c r="D162" s="41">
        <v>40</v>
      </c>
      <c r="E162" s="34">
        <v>0.47499999999999998</v>
      </c>
      <c r="F162" s="34">
        <v>2.5000000000000001E-2</v>
      </c>
      <c r="G162" s="34">
        <v>0.5</v>
      </c>
      <c r="I162" s="34">
        <v>0.5</v>
      </c>
      <c r="J162" s="43">
        <v>0.71199999999999997</v>
      </c>
      <c r="R162" s="4"/>
    </row>
    <row r="163" spans="1:18" x14ac:dyDescent="0.45">
      <c r="A163" s="13">
        <v>77</v>
      </c>
      <c r="B163" s="5" t="s">
        <v>352</v>
      </c>
      <c r="C163" s="5" t="s">
        <v>353</v>
      </c>
      <c r="D163" s="41">
        <v>43</v>
      </c>
      <c r="E163" s="34">
        <v>0.46500000000000002</v>
      </c>
      <c r="F163" s="34">
        <v>7.0000000000000007E-2</v>
      </c>
      <c r="G163" s="34">
        <v>0.46500000000000002</v>
      </c>
      <c r="I163" s="34">
        <v>0.53500000000000003</v>
      </c>
      <c r="J163" s="43">
        <v>0.28899999999999998</v>
      </c>
      <c r="R163" s="4"/>
    </row>
    <row r="164" spans="1:18" x14ac:dyDescent="0.45">
      <c r="A164" s="13">
        <v>84</v>
      </c>
      <c r="B164" s="5" t="s">
        <v>354</v>
      </c>
      <c r="C164" s="5" t="s">
        <v>355</v>
      </c>
      <c r="D164" s="41">
        <v>80</v>
      </c>
      <c r="E164" s="34">
        <v>0.46299999999999997</v>
      </c>
      <c r="F164" s="34">
        <v>0.15</v>
      </c>
      <c r="G164" s="34">
        <v>0.38799999999999996</v>
      </c>
      <c r="I164" s="34">
        <v>0.61299999999999999</v>
      </c>
      <c r="J164" s="43">
        <v>0.34499999999999997</v>
      </c>
      <c r="R164" s="4"/>
    </row>
    <row r="165" spans="1:18" x14ac:dyDescent="0.45">
      <c r="A165" s="13">
        <v>148</v>
      </c>
      <c r="B165" s="5" t="s">
        <v>356</v>
      </c>
      <c r="C165" s="5" t="s">
        <v>357</v>
      </c>
      <c r="D165" s="41">
        <v>40</v>
      </c>
      <c r="E165" s="34">
        <v>0.4</v>
      </c>
      <c r="F165" s="34">
        <v>0</v>
      </c>
      <c r="G165" s="34">
        <v>0.6</v>
      </c>
      <c r="I165" s="34">
        <v>0.4</v>
      </c>
      <c r="J165" s="43">
        <v>0.82699999999999996</v>
      </c>
      <c r="R165" s="4"/>
    </row>
    <row r="166" spans="1:18" x14ac:dyDescent="0.45">
      <c r="A166" s="13">
        <v>49</v>
      </c>
      <c r="B166" s="5" t="s">
        <v>358</v>
      </c>
      <c r="C166" s="5" t="s">
        <v>359</v>
      </c>
      <c r="D166" s="41">
        <v>53</v>
      </c>
      <c r="E166" s="34">
        <v>0.377</v>
      </c>
      <c r="F166" s="34">
        <v>0.18899999999999997</v>
      </c>
      <c r="G166" s="34">
        <v>0.434</v>
      </c>
      <c r="I166" s="34">
        <v>0.56600000000000006</v>
      </c>
      <c r="J166" s="43">
        <v>0.36</v>
      </c>
      <c r="R166" s="4"/>
    </row>
    <row r="167" spans="1:18" x14ac:dyDescent="0.45">
      <c r="A167" s="13">
        <v>20</v>
      </c>
      <c r="B167" s="5" t="s">
        <v>360</v>
      </c>
      <c r="C167" s="5" t="s">
        <v>361</v>
      </c>
      <c r="D167" s="41">
        <v>80</v>
      </c>
      <c r="E167" s="34">
        <v>0.375</v>
      </c>
      <c r="F167" s="34">
        <v>8.8000000000000009E-2</v>
      </c>
      <c r="G167" s="34">
        <v>0.53799999999999992</v>
      </c>
      <c r="I167" s="34">
        <v>0.46299999999999997</v>
      </c>
      <c r="J167" s="43">
        <v>0.27100000000000002</v>
      </c>
      <c r="R167" s="4"/>
    </row>
    <row r="168" spans="1:18" x14ac:dyDescent="0.45">
      <c r="A168" s="13">
        <v>94</v>
      </c>
      <c r="B168" s="5" t="s">
        <v>362</v>
      </c>
      <c r="C168" s="5" t="s">
        <v>363</v>
      </c>
      <c r="D168" s="41">
        <v>76</v>
      </c>
      <c r="E168" s="34">
        <v>0.36799999999999999</v>
      </c>
      <c r="F168" s="34">
        <v>6.6000000000000003E-2</v>
      </c>
      <c r="G168" s="34">
        <v>0.56600000000000006</v>
      </c>
      <c r="I168" s="34">
        <v>0.434</v>
      </c>
      <c r="J168" s="43">
        <v>0.34799999999999998</v>
      </c>
    </row>
    <row r="171" spans="1:18" x14ac:dyDescent="0.45">
      <c r="E171" s="42"/>
      <c r="F171" s="42"/>
    </row>
    <row r="172" spans="1:18" x14ac:dyDescent="0.45">
      <c r="E172" s="42"/>
      <c r="F172" s="42"/>
    </row>
    <row r="174" spans="1:18" x14ac:dyDescent="0.45">
      <c r="F174" s="35"/>
    </row>
  </sheetData>
  <sortState xmlns:xlrd2="http://schemas.microsoft.com/office/spreadsheetml/2017/richdata2" ref="A2:J168">
    <sortCondition descending="1" ref="E2:E168"/>
  </sortState>
  <phoneticPr fontId="4"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6A66-C658-4035-87BC-84F4E412F6E7}">
  <sheetPr>
    <tabColor rgb="FF92D050"/>
  </sheetPr>
  <dimension ref="A1:L172"/>
  <sheetViews>
    <sheetView zoomScale="90" zoomScaleNormal="90" workbookViewId="0">
      <selection activeCell="C96" sqref="C96"/>
    </sheetView>
  </sheetViews>
  <sheetFormatPr defaultColWidth="8.81640625" defaultRowHeight="16.5" x14ac:dyDescent="0.45"/>
  <cols>
    <col min="1" max="1" width="11.453125" style="13" customWidth="1"/>
    <col min="2" max="2" width="28.1796875" style="2" customWidth="1"/>
    <col min="3" max="3" width="36.81640625" style="2" customWidth="1"/>
    <col min="4" max="7" width="20.54296875" style="16" customWidth="1"/>
    <col min="8" max="8" width="0.81640625" style="25" customWidth="1"/>
    <col min="9" max="9" width="14.54296875" style="16" customWidth="1"/>
    <col min="10" max="10" width="11.453125" style="16" customWidth="1"/>
    <col min="11" max="16384" width="8.81640625" style="2"/>
  </cols>
  <sheetData>
    <row r="1" spans="1:12" ht="49.5" x14ac:dyDescent="0.45">
      <c r="A1" s="27" t="s">
        <v>20</v>
      </c>
      <c r="B1" s="26" t="s">
        <v>21</v>
      </c>
      <c r="C1" s="26" t="s">
        <v>22</v>
      </c>
      <c r="D1" s="17" t="s">
        <v>23</v>
      </c>
      <c r="E1" s="26" t="s">
        <v>364</v>
      </c>
      <c r="F1" s="26" t="s">
        <v>365</v>
      </c>
      <c r="G1" s="26" t="s">
        <v>366</v>
      </c>
      <c r="H1" s="44"/>
      <c r="I1" s="26" t="s">
        <v>367</v>
      </c>
      <c r="J1" s="26" t="s">
        <v>368</v>
      </c>
      <c r="L1" s="6" t="s">
        <v>369</v>
      </c>
    </row>
    <row r="2" spans="1:12" x14ac:dyDescent="0.45">
      <c r="A2" s="13">
        <v>1</v>
      </c>
      <c r="B2" s="2" t="s">
        <v>170</v>
      </c>
      <c r="C2" s="2" t="s">
        <v>171</v>
      </c>
      <c r="D2" s="16">
        <v>72</v>
      </c>
      <c r="E2" s="34">
        <v>1</v>
      </c>
      <c r="F2" s="34">
        <v>0</v>
      </c>
      <c r="G2" s="34">
        <v>0</v>
      </c>
      <c r="I2" s="34">
        <v>1</v>
      </c>
      <c r="J2" s="34">
        <v>1</v>
      </c>
      <c r="K2" s="4"/>
    </row>
    <row r="3" spans="1:12" x14ac:dyDescent="0.45">
      <c r="A3" s="13">
        <v>9</v>
      </c>
      <c r="B3" s="2" t="s">
        <v>196</v>
      </c>
      <c r="C3" s="2" t="s">
        <v>197</v>
      </c>
      <c r="D3" s="16">
        <v>35</v>
      </c>
      <c r="E3" s="34">
        <v>1</v>
      </c>
      <c r="F3" s="34">
        <v>0</v>
      </c>
      <c r="G3" s="34">
        <v>0</v>
      </c>
      <c r="I3" s="34">
        <v>1</v>
      </c>
      <c r="J3" s="14">
        <v>0.66</v>
      </c>
      <c r="K3" s="4"/>
    </row>
    <row r="4" spans="1:12" x14ac:dyDescent="0.45">
      <c r="A4" s="13">
        <v>10</v>
      </c>
      <c r="B4" s="2" t="s">
        <v>255</v>
      </c>
      <c r="C4" s="2" t="s">
        <v>256</v>
      </c>
      <c r="D4" s="16">
        <v>37</v>
      </c>
      <c r="E4" s="34">
        <v>1</v>
      </c>
      <c r="F4" s="34">
        <v>0</v>
      </c>
      <c r="G4" s="34">
        <v>0</v>
      </c>
      <c r="I4" s="34">
        <v>1</v>
      </c>
      <c r="J4" s="31">
        <v>0.41199999999999998</v>
      </c>
      <c r="K4" s="4"/>
    </row>
    <row r="5" spans="1:12" x14ac:dyDescent="0.45">
      <c r="A5" s="13">
        <v>13</v>
      </c>
      <c r="B5" s="2" t="s">
        <v>30</v>
      </c>
      <c r="C5" s="2" t="s">
        <v>31</v>
      </c>
      <c r="D5" s="16">
        <v>82</v>
      </c>
      <c r="E5" s="34">
        <v>1</v>
      </c>
      <c r="F5" s="34">
        <v>0</v>
      </c>
      <c r="G5" s="34">
        <v>0</v>
      </c>
      <c r="I5" s="34">
        <v>1</v>
      </c>
      <c r="J5" s="34">
        <v>0.92</v>
      </c>
      <c r="K5" s="4"/>
    </row>
    <row r="6" spans="1:12" x14ac:dyDescent="0.45">
      <c r="A6" s="13">
        <v>19</v>
      </c>
      <c r="B6" s="2" t="s">
        <v>270</v>
      </c>
      <c r="C6" s="2" t="s">
        <v>271</v>
      </c>
      <c r="D6" s="16">
        <v>77</v>
      </c>
      <c r="E6" s="34">
        <v>1</v>
      </c>
      <c r="F6" s="34">
        <v>0</v>
      </c>
      <c r="G6" s="34">
        <v>0</v>
      </c>
      <c r="I6" s="34">
        <v>1</v>
      </c>
      <c r="J6" s="34">
        <v>0.97900000000000009</v>
      </c>
      <c r="K6" s="4"/>
    </row>
    <row r="7" spans="1:12" x14ac:dyDescent="0.45">
      <c r="A7" s="13">
        <v>24</v>
      </c>
      <c r="B7" s="2" t="s">
        <v>182</v>
      </c>
      <c r="C7" s="2" t="s">
        <v>183</v>
      </c>
      <c r="D7" s="16">
        <v>45</v>
      </c>
      <c r="E7" s="34">
        <v>1</v>
      </c>
      <c r="F7" s="34">
        <v>0</v>
      </c>
      <c r="G7" s="34">
        <v>0</v>
      </c>
      <c r="I7" s="34">
        <v>1</v>
      </c>
      <c r="J7" s="14">
        <v>0.98</v>
      </c>
      <c r="K7" s="4"/>
    </row>
    <row r="8" spans="1:12" x14ac:dyDescent="0.45">
      <c r="A8" s="13">
        <v>25</v>
      </c>
      <c r="B8" s="2" t="s">
        <v>245</v>
      </c>
      <c r="C8" s="2" t="s">
        <v>246</v>
      </c>
      <c r="D8" s="16">
        <v>80</v>
      </c>
      <c r="E8" s="34">
        <v>1</v>
      </c>
      <c r="F8" s="34">
        <v>0</v>
      </c>
      <c r="G8" s="34">
        <v>0</v>
      </c>
      <c r="I8" s="34">
        <v>1</v>
      </c>
      <c r="J8" s="34">
        <v>0.75</v>
      </c>
      <c r="K8" s="4"/>
    </row>
    <row r="9" spans="1:12" x14ac:dyDescent="0.45">
      <c r="A9" s="13">
        <v>39</v>
      </c>
      <c r="B9" s="2" t="s">
        <v>205</v>
      </c>
      <c r="C9" s="2" t="s">
        <v>206</v>
      </c>
      <c r="D9" s="16">
        <v>45</v>
      </c>
      <c r="E9" s="34">
        <v>1</v>
      </c>
      <c r="F9" s="34">
        <v>0</v>
      </c>
      <c r="G9" s="34">
        <v>0</v>
      </c>
      <c r="I9" s="34">
        <v>1</v>
      </c>
      <c r="J9" s="34">
        <v>0.96</v>
      </c>
      <c r="K9" s="4"/>
    </row>
    <row r="10" spans="1:12" x14ac:dyDescent="0.45">
      <c r="A10" s="13">
        <v>47</v>
      </c>
      <c r="B10" s="2" t="s">
        <v>36</v>
      </c>
      <c r="C10" s="2" t="s">
        <v>37</v>
      </c>
      <c r="D10" s="16">
        <v>40</v>
      </c>
      <c r="E10" s="34">
        <v>1</v>
      </c>
      <c r="F10" s="34">
        <v>0</v>
      </c>
      <c r="G10" s="34">
        <v>0</v>
      </c>
      <c r="I10" s="34">
        <v>1</v>
      </c>
      <c r="J10" s="34">
        <v>1</v>
      </c>
      <c r="K10" s="4"/>
    </row>
    <row r="11" spans="1:12" x14ac:dyDescent="0.45">
      <c r="A11" s="13">
        <v>48</v>
      </c>
      <c r="B11" s="2" t="s">
        <v>142</v>
      </c>
      <c r="C11" s="2" t="s">
        <v>143</v>
      </c>
      <c r="D11" s="16">
        <v>40</v>
      </c>
      <c r="E11" s="34">
        <v>1</v>
      </c>
      <c r="F11" s="34">
        <v>0</v>
      </c>
      <c r="G11" s="34">
        <v>0</v>
      </c>
      <c r="I11" s="34">
        <v>1</v>
      </c>
      <c r="J11" s="34">
        <v>0.755</v>
      </c>
      <c r="K11" s="4"/>
    </row>
    <row r="12" spans="1:12" x14ac:dyDescent="0.45">
      <c r="A12" s="13">
        <v>49</v>
      </c>
      <c r="B12" s="2" t="s">
        <v>358</v>
      </c>
      <c r="C12" s="2" t="s">
        <v>359</v>
      </c>
      <c r="D12" s="16">
        <v>53</v>
      </c>
      <c r="E12" s="34">
        <v>1</v>
      </c>
      <c r="F12" s="34">
        <v>0</v>
      </c>
      <c r="G12" s="34">
        <v>0</v>
      </c>
      <c r="I12" s="34">
        <v>1</v>
      </c>
      <c r="J12" s="34">
        <v>0.98</v>
      </c>
      <c r="K12" s="4"/>
    </row>
    <row r="13" spans="1:12" x14ac:dyDescent="0.45">
      <c r="A13" s="13">
        <v>53</v>
      </c>
      <c r="B13" s="2" t="s">
        <v>82</v>
      </c>
      <c r="C13" s="2" t="s">
        <v>83</v>
      </c>
      <c r="D13" s="16">
        <v>78</v>
      </c>
      <c r="E13" s="34">
        <v>1</v>
      </c>
      <c r="F13" s="34">
        <v>0</v>
      </c>
      <c r="G13" s="34">
        <v>0</v>
      </c>
      <c r="I13" s="34">
        <v>1</v>
      </c>
      <c r="J13" s="34">
        <v>1</v>
      </c>
      <c r="K13" s="4"/>
    </row>
    <row r="14" spans="1:12" x14ac:dyDescent="0.45">
      <c r="A14" s="13">
        <v>55</v>
      </c>
      <c r="B14" s="2" t="s">
        <v>168</v>
      </c>
      <c r="C14" s="2" t="s">
        <v>169</v>
      </c>
      <c r="D14" s="16">
        <v>80</v>
      </c>
      <c r="E14" s="34">
        <v>1</v>
      </c>
      <c r="F14" s="34">
        <v>0</v>
      </c>
      <c r="G14" s="34">
        <v>0</v>
      </c>
      <c r="I14" s="34">
        <v>1</v>
      </c>
      <c r="J14" s="34">
        <v>0.94</v>
      </c>
      <c r="K14" s="4"/>
    </row>
    <row r="15" spans="1:12" x14ac:dyDescent="0.45">
      <c r="A15" s="13">
        <v>57</v>
      </c>
      <c r="B15" s="2" t="s">
        <v>98</v>
      </c>
      <c r="C15" s="2" t="s">
        <v>99</v>
      </c>
      <c r="D15" s="16">
        <v>40</v>
      </c>
      <c r="E15" s="34">
        <v>1</v>
      </c>
      <c r="F15" s="34">
        <v>0</v>
      </c>
      <c r="G15" s="34">
        <v>0</v>
      </c>
      <c r="I15" s="34">
        <v>1</v>
      </c>
      <c r="J15" s="34">
        <v>0.85699999999999998</v>
      </c>
      <c r="K15" s="4"/>
    </row>
    <row r="16" spans="1:12" x14ac:dyDescent="0.45">
      <c r="A16" s="13">
        <v>63</v>
      </c>
      <c r="B16" s="2" t="s">
        <v>38</v>
      </c>
      <c r="C16" s="2" t="s">
        <v>39</v>
      </c>
      <c r="D16" s="16">
        <v>40</v>
      </c>
      <c r="E16" s="34">
        <v>1</v>
      </c>
      <c r="F16" s="34">
        <v>0</v>
      </c>
      <c r="G16" s="34">
        <v>0</v>
      </c>
      <c r="I16" s="34">
        <v>1</v>
      </c>
      <c r="J16" s="14">
        <v>1</v>
      </c>
      <c r="K16" s="4"/>
    </row>
    <row r="17" spans="1:11" x14ac:dyDescent="0.45">
      <c r="A17" s="13">
        <v>65</v>
      </c>
      <c r="B17" s="2" t="s">
        <v>74</v>
      </c>
      <c r="C17" s="2" t="s">
        <v>75</v>
      </c>
      <c r="D17" s="16">
        <v>80</v>
      </c>
      <c r="E17" s="34">
        <v>1</v>
      </c>
      <c r="F17" s="34">
        <v>0</v>
      </c>
      <c r="G17" s="34">
        <v>0</v>
      </c>
      <c r="I17" s="34">
        <v>1</v>
      </c>
      <c r="J17" s="34">
        <v>0.16</v>
      </c>
      <c r="K17" s="4"/>
    </row>
    <row r="18" spans="1:11" x14ac:dyDescent="0.45">
      <c r="A18" s="13">
        <v>76</v>
      </c>
      <c r="B18" s="2" t="s">
        <v>344</v>
      </c>
      <c r="C18" s="2" t="s">
        <v>345</v>
      </c>
      <c r="D18" s="16">
        <v>40</v>
      </c>
      <c r="E18" s="34">
        <v>1</v>
      </c>
      <c r="F18" s="34">
        <v>0</v>
      </c>
      <c r="G18" s="34">
        <v>0</v>
      </c>
      <c r="I18" s="34">
        <v>1</v>
      </c>
      <c r="J18" s="34">
        <v>0.55100000000000005</v>
      </c>
      <c r="K18" s="4"/>
    </row>
    <row r="19" spans="1:11" x14ac:dyDescent="0.45">
      <c r="A19" s="13">
        <v>82</v>
      </c>
      <c r="B19" s="2" t="s">
        <v>124</v>
      </c>
      <c r="C19" s="2" t="s">
        <v>125</v>
      </c>
      <c r="D19" s="16">
        <v>80</v>
      </c>
      <c r="E19" s="34">
        <v>1</v>
      </c>
      <c r="F19" s="34">
        <v>0</v>
      </c>
      <c r="G19" s="34">
        <v>0</v>
      </c>
      <c r="I19" s="34">
        <v>1</v>
      </c>
      <c r="J19" s="34">
        <v>0.98099999999999998</v>
      </c>
      <c r="K19" s="4"/>
    </row>
    <row r="20" spans="1:11" x14ac:dyDescent="0.45">
      <c r="A20" s="13">
        <v>95</v>
      </c>
      <c r="B20" s="2" t="s">
        <v>223</v>
      </c>
      <c r="C20" s="2" t="s">
        <v>224</v>
      </c>
      <c r="D20" s="16">
        <v>79</v>
      </c>
      <c r="E20" s="34">
        <v>1</v>
      </c>
      <c r="F20" s="34">
        <v>0</v>
      </c>
      <c r="G20" s="34">
        <v>0</v>
      </c>
      <c r="I20" s="34">
        <v>1</v>
      </c>
      <c r="J20" s="43">
        <v>0.94099999999999995</v>
      </c>
      <c r="K20" s="4"/>
    </row>
    <row r="21" spans="1:11" x14ac:dyDescent="0.45">
      <c r="A21" s="13">
        <v>97</v>
      </c>
      <c r="B21" s="2" t="s">
        <v>42</v>
      </c>
      <c r="C21" s="2" t="s">
        <v>43</v>
      </c>
      <c r="D21" s="16">
        <v>80</v>
      </c>
      <c r="E21" s="34">
        <v>1</v>
      </c>
      <c r="F21" s="34">
        <v>0</v>
      </c>
      <c r="G21" s="34">
        <v>0</v>
      </c>
      <c r="I21" s="34">
        <v>1</v>
      </c>
      <c r="J21" s="34">
        <v>0.54</v>
      </c>
      <c r="K21" s="4"/>
    </row>
    <row r="22" spans="1:11" x14ac:dyDescent="0.45">
      <c r="A22" s="13">
        <v>105</v>
      </c>
      <c r="B22" s="2" t="s">
        <v>116</v>
      </c>
      <c r="C22" s="2" t="s">
        <v>117</v>
      </c>
      <c r="D22" s="16">
        <v>54</v>
      </c>
      <c r="E22" s="34">
        <v>1</v>
      </c>
      <c r="F22" s="34">
        <v>0</v>
      </c>
      <c r="G22" s="34">
        <v>0</v>
      </c>
      <c r="I22" s="34">
        <v>1</v>
      </c>
      <c r="J22" s="34">
        <v>0.91400000000000003</v>
      </c>
      <c r="K22" s="4"/>
    </row>
    <row r="23" spans="1:11" x14ac:dyDescent="0.45">
      <c r="A23" s="13">
        <v>110</v>
      </c>
      <c r="B23" s="2" t="s">
        <v>44</v>
      </c>
      <c r="C23" s="2" t="s">
        <v>45</v>
      </c>
      <c r="D23" s="16">
        <v>40</v>
      </c>
      <c r="E23" s="34">
        <v>1</v>
      </c>
      <c r="F23" s="34">
        <v>0</v>
      </c>
      <c r="G23" s="34">
        <v>0</v>
      </c>
      <c r="I23" s="34">
        <v>1</v>
      </c>
      <c r="J23" s="43">
        <v>0.79300000000000004</v>
      </c>
      <c r="K23" s="4"/>
    </row>
    <row r="24" spans="1:11" x14ac:dyDescent="0.45">
      <c r="A24" s="13">
        <v>111</v>
      </c>
      <c r="B24" s="2" t="s">
        <v>78</v>
      </c>
      <c r="C24" s="2" t="s">
        <v>79</v>
      </c>
      <c r="D24" s="16">
        <v>40</v>
      </c>
      <c r="E24" s="34">
        <v>1</v>
      </c>
      <c r="F24" s="34">
        <v>0</v>
      </c>
      <c r="G24" s="34">
        <v>0</v>
      </c>
      <c r="I24" s="34">
        <v>1</v>
      </c>
      <c r="J24" s="34">
        <v>1</v>
      </c>
      <c r="K24" s="4"/>
    </row>
    <row r="25" spans="1:11" x14ac:dyDescent="0.45">
      <c r="A25" s="13">
        <v>118</v>
      </c>
      <c r="B25" s="2" t="s">
        <v>233</v>
      </c>
      <c r="C25" s="2" t="s">
        <v>234</v>
      </c>
      <c r="D25" s="16">
        <v>80</v>
      </c>
      <c r="E25" s="34">
        <v>1</v>
      </c>
      <c r="F25" s="34">
        <v>0</v>
      </c>
      <c r="G25" s="34">
        <v>0</v>
      </c>
      <c r="I25" s="34">
        <v>1</v>
      </c>
      <c r="J25" s="34">
        <v>0.60799999999999998</v>
      </c>
      <c r="K25" s="4"/>
    </row>
    <row r="26" spans="1:11" x14ac:dyDescent="0.45">
      <c r="A26" s="13">
        <v>122</v>
      </c>
      <c r="B26" s="2" t="s">
        <v>334</v>
      </c>
      <c r="C26" s="2" t="s">
        <v>335</v>
      </c>
      <c r="D26" s="16">
        <v>80</v>
      </c>
      <c r="E26" s="34">
        <v>1</v>
      </c>
      <c r="F26" s="34">
        <v>0</v>
      </c>
      <c r="G26" s="34">
        <v>0</v>
      </c>
      <c r="I26" s="34">
        <v>1</v>
      </c>
      <c r="J26" s="34">
        <v>0.9</v>
      </c>
      <c r="K26" s="4"/>
    </row>
    <row r="27" spans="1:11" x14ac:dyDescent="0.45">
      <c r="A27" s="13">
        <v>127</v>
      </c>
      <c r="B27" s="2" t="s">
        <v>132</v>
      </c>
      <c r="C27" s="2" t="s">
        <v>133</v>
      </c>
      <c r="D27" s="16">
        <v>78</v>
      </c>
      <c r="E27" s="34">
        <v>1</v>
      </c>
      <c r="F27" s="34">
        <v>0</v>
      </c>
      <c r="G27" s="34">
        <v>0</v>
      </c>
      <c r="I27" s="34">
        <v>1</v>
      </c>
      <c r="J27" s="31">
        <v>0.90200000000000002</v>
      </c>
      <c r="K27" s="4"/>
    </row>
    <row r="28" spans="1:11" x14ac:dyDescent="0.45">
      <c r="A28" s="13">
        <v>128</v>
      </c>
      <c r="B28" s="2" t="s">
        <v>300</v>
      </c>
      <c r="C28" s="2" t="s">
        <v>301</v>
      </c>
      <c r="D28" s="16">
        <v>36</v>
      </c>
      <c r="E28" s="34">
        <v>1</v>
      </c>
      <c r="F28" s="34">
        <v>0</v>
      </c>
      <c r="G28" s="34">
        <v>0</v>
      </c>
      <c r="I28" s="34">
        <v>1</v>
      </c>
      <c r="J28" s="34">
        <v>0.98599999999999999</v>
      </c>
      <c r="K28" s="4"/>
    </row>
    <row r="29" spans="1:11" x14ac:dyDescent="0.45">
      <c r="A29" s="13">
        <v>129</v>
      </c>
      <c r="B29" s="2" t="s">
        <v>260</v>
      </c>
      <c r="C29" s="2" t="s">
        <v>261</v>
      </c>
      <c r="D29" s="16">
        <v>36</v>
      </c>
      <c r="E29" s="34">
        <v>1</v>
      </c>
      <c r="F29" s="34">
        <v>0</v>
      </c>
      <c r="G29" s="34">
        <v>0</v>
      </c>
      <c r="I29" s="34">
        <v>1</v>
      </c>
      <c r="J29" s="34">
        <v>1</v>
      </c>
      <c r="K29" s="4"/>
    </row>
    <row r="30" spans="1:11" x14ac:dyDescent="0.45">
      <c r="A30" s="13">
        <v>131</v>
      </c>
      <c r="B30" s="2" t="s">
        <v>70</v>
      </c>
      <c r="C30" s="2" t="s">
        <v>71</v>
      </c>
      <c r="D30" s="16">
        <v>82</v>
      </c>
      <c r="E30" s="34">
        <v>1</v>
      </c>
      <c r="F30" s="34">
        <v>0</v>
      </c>
      <c r="G30" s="34">
        <v>0</v>
      </c>
      <c r="I30" s="34">
        <v>1</v>
      </c>
      <c r="J30" s="14">
        <v>0.96</v>
      </c>
      <c r="K30" s="4"/>
    </row>
    <row r="31" spans="1:11" x14ac:dyDescent="0.45">
      <c r="A31" s="13">
        <v>136</v>
      </c>
      <c r="B31" s="2" t="s">
        <v>154</v>
      </c>
      <c r="C31" s="2" t="s">
        <v>155</v>
      </c>
      <c r="D31" s="16">
        <v>41</v>
      </c>
      <c r="E31" s="34">
        <v>1</v>
      </c>
      <c r="F31" s="34">
        <v>0</v>
      </c>
      <c r="G31" s="34">
        <v>0</v>
      </c>
      <c r="I31" s="34">
        <v>1</v>
      </c>
      <c r="J31" s="34">
        <v>0.89599999999999991</v>
      </c>
      <c r="K31" s="4"/>
    </row>
    <row r="32" spans="1:11" x14ac:dyDescent="0.45">
      <c r="A32" s="13">
        <v>137</v>
      </c>
      <c r="B32" s="2" t="s">
        <v>302</v>
      </c>
      <c r="C32" s="2" t="s">
        <v>303</v>
      </c>
      <c r="D32" s="16">
        <v>30</v>
      </c>
      <c r="E32" s="34">
        <v>1</v>
      </c>
      <c r="F32" s="34">
        <v>0</v>
      </c>
      <c r="G32" s="34">
        <v>0</v>
      </c>
      <c r="I32" s="34">
        <v>1</v>
      </c>
      <c r="J32" s="34">
        <v>0.63300000000000001</v>
      </c>
      <c r="K32" s="4"/>
    </row>
    <row r="33" spans="1:11" x14ac:dyDescent="0.45">
      <c r="A33" s="13">
        <v>142</v>
      </c>
      <c r="B33" s="2" t="s">
        <v>146</v>
      </c>
      <c r="C33" s="2" t="s">
        <v>147</v>
      </c>
      <c r="D33" s="16">
        <v>54</v>
      </c>
      <c r="E33" s="34">
        <v>1</v>
      </c>
      <c r="F33" s="34">
        <v>0</v>
      </c>
      <c r="G33" s="34">
        <v>0</v>
      </c>
      <c r="I33" s="34">
        <v>1</v>
      </c>
      <c r="J33" s="34">
        <v>0.98</v>
      </c>
      <c r="K33" s="4"/>
    </row>
    <row r="34" spans="1:11" x14ac:dyDescent="0.45">
      <c r="A34" s="13">
        <v>147</v>
      </c>
      <c r="B34" s="2" t="s">
        <v>336</v>
      </c>
      <c r="C34" s="2" t="s">
        <v>337</v>
      </c>
      <c r="D34" s="16">
        <v>40</v>
      </c>
      <c r="E34" s="34">
        <v>1</v>
      </c>
      <c r="F34" s="34">
        <v>0</v>
      </c>
      <c r="G34" s="34">
        <v>0</v>
      </c>
      <c r="I34" s="34">
        <v>1</v>
      </c>
      <c r="J34" s="34">
        <v>0.7</v>
      </c>
      <c r="K34" s="4"/>
    </row>
    <row r="35" spans="1:11" x14ac:dyDescent="0.45">
      <c r="A35" s="13">
        <v>148</v>
      </c>
      <c r="B35" s="2" t="s">
        <v>356</v>
      </c>
      <c r="C35" s="2" t="s">
        <v>357</v>
      </c>
      <c r="D35" s="16">
        <v>40</v>
      </c>
      <c r="E35" s="34">
        <v>1</v>
      </c>
      <c r="F35" s="34">
        <v>0</v>
      </c>
      <c r="G35" s="34">
        <v>0</v>
      </c>
      <c r="I35" s="34">
        <v>1</v>
      </c>
      <c r="J35" s="34">
        <v>0.436</v>
      </c>
      <c r="K35" s="4"/>
    </row>
    <row r="36" spans="1:11" x14ac:dyDescent="0.45">
      <c r="A36" s="13">
        <v>149</v>
      </c>
      <c r="B36" s="2" t="s">
        <v>54</v>
      </c>
      <c r="C36" s="2" t="s">
        <v>55</v>
      </c>
      <c r="D36" s="16">
        <v>60</v>
      </c>
      <c r="E36" s="34">
        <v>1</v>
      </c>
      <c r="F36" s="34">
        <v>0</v>
      </c>
      <c r="G36" s="34">
        <v>0</v>
      </c>
      <c r="I36" s="34">
        <v>1</v>
      </c>
      <c r="J36" s="34">
        <v>1</v>
      </c>
      <c r="K36" s="4"/>
    </row>
    <row r="37" spans="1:11" x14ac:dyDescent="0.45">
      <c r="A37" s="13">
        <v>157</v>
      </c>
      <c r="B37" s="2" t="s">
        <v>128</v>
      </c>
      <c r="C37" s="2" t="s">
        <v>129</v>
      </c>
      <c r="D37" s="16">
        <v>40</v>
      </c>
      <c r="E37" s="34">
        <v>1</v>
      </c>
      <c r="F37" s="34">
        <v>0</v>
      </c>
      <c r="G37" s="34">
        <v>0</v>
      </c>
      <c r="I37" s="34">
        <v>1</v>
      </c>
      <c r="J37" s="34">
        <v>0.91799999999999993</v>
      </c>
      <c r="K37" s="4"/>
    </row>
    <row r="38" spans="1:11" x14ac:dyDescent="0.45">
      <c r="A38" s="13">
        <v>161</v>
      </c>
      <c r="B38" s="2" t="s">
        <v>350</v>
      </c>
      <c r="C38" s="2" t="s">
        <v>351</v>
      </c>
      <c r="D38" s="16">
        <v>40</v>
      </c>
      <c r="E38" s="34">
        <v>1</v>
      </c>
      <c r="F38" s="34">
        <v>0</v>
      </c>
      <c r="G38" s="34">
        <v>0</v>
      </c>
      <c r="I38" s="34">
        <v>1</v>
      </c>
      <c r="J38" s="34">
        <v>0.82700000000000007</v>
      </c>
      <c r="K38" s="4"/>
    </row>
    <row r="39" spans="1:11" x14ac:dyDescent="0.45">
      <c r="A39" s="13">
        <v>166</v>
      </c>
      <c r="B39" s="2" t="s">
        <v>172</v>
      </c>
      <c r="C39" s="2" t="s">
        <v>173</v>
      </c>
      <c r="D39" s="16">
        <v>77</v>
      </c>
      <c r="E39" s="34">
        <v>1</v>
      </c>
      <c r="F39" s="34">
        <v>0</v>
      </c>
      <c r="G39" s="34">
        <v>0</v>
      </c>
      <c r="I39" s="34">
        <v>1</v>
      </c>
      <c r="J39" s="34">
        <v>0.81299999999999994</v>
      </c>
      <c r="K39" s="4"/>
    </row>
    <row r="40" spans="1:11" x14ac:dyDescent="0.45">
      <c r="A40" s="13">
        <v>37</v>
      </c>
      <c r="B40" s="2" t="s">
        <v>180</v>
      </c>
      <c r="C40" s="2" t="s">
        <v>181</v>
      </c>
      <c r="D40" s="16">
        <v>92</v>
      </c>
      <c r="E40" s="34">
        <v>0.9890000000000001</v>
      </c>
      <c r="F40" s="34">
        <v>1.1000000000000001E-2</v>
      </c>
      <c r="G40" s="34">
        <v>0</v>
      </c>
      <c r="I40" s="34">
        <v>1</v>
      </c>
      <c r="J40" s="34">
        <v>1</v>
      </c>
      <c r="K40" s="4"/>
    </row>
    <row r="41" spans="1:11" x14ac:dyDescent="0.45">
      <c r="A41" s="13">
        <v>102</v>
      </c>
      <c r="B41" s="2" t="s">
        <v>306</v>
      </c>
      <c r="C41" s="2" t="s">
        <v>307</v>
      </c>
      <c r="D41" s="16">
        <v>80</v>
      </c>
      <c r="E41" s="34">
        <v>0.98799999999999999</v>
      </c>
      <c r="F41" s="34">
        <v>0</v>
      </c>
      <c r="G41" s="34">
        <v>1.3000000000000001E-2</v>
      </c>
      <c r="I41" s="34">
        <v>0.98799999999999999</v>
      </c>
      <c r="J41" s="34">
        <v>0.61799999999999999</v>
      </c>
      <c r="K41" s="4"/>
    </row>
    <row r="42" spans="1:11" x14ac:dyDescent="0.45">
      <c r="A42" s="13">
        <v>112</v>
      </c>
      <c r="B42" s="2" t="s">
        <v>80</v>
      </c>
      <c r="C42" s="2" t="s">
        <v>81</v>
      </c>
      <c r="D42" s="16">
        <v>80</v>
      </c>
      <c r="E42" s="34">
        <v>0.98799999999999999</v>
      </c>
      <c r="F42" s="34">
        <v>1.3000000000000001E-2</v>
      </c>
      <c r="G42" s="34">
        <v>0</v>
      </c>
      <c r="I42" s="34">
        <v>1</v>
      </c>
      <c r="J42" s="34">
        <v>0.97400000000000009</v>
      </c>
      <c r="K42" s="4"/>
    </row>
    <row r="43" spans="1:11" x14ac:dyDescent="0.45">
      <c r="A43" s="13">
        <v>125</v>
      </c>
      <c r="B43" s="2" t="s">
        <v>48</v>
      </c>
      <c r="C43" s="2" t="s">
        <v>49</v>
      </c>
      <c r="D43" s="16">
        <v>80</v>
      </c>
      <c r="E43" s="34">
        <v>0.98799999999999999</v>
      </c>
      <c r="F43" s="34">
        <v>0</v>
      </c>
      <c r="G43" s="34">
        <v>1.3000000000000001E-2</v>
      </c>
      <c r="I43" s="34">
        <v>0.98799999999999999</v>
      </c>
      <c r="J43" s="34">
        <v>0.76700000000000002</v>
      </c>
      <c r="K43" s="4"/>
    </row>
    <row r="44" spans="1:11" x14ac:dyDescent="0.45">
      <c r="A44" s="13">
        <v>165</v>
      </c>
      <c r="B44" s="2" t="s">
        <v>308</v>
      </c>
      <c r="C44" s="2" t="s">
        <v>309</v>
      </c>
      <c r="D44" s="16">
        <v>80</v>
      </c>
      <c r="E44" s="34">
        <v>0.98799999999999999</v>
      </c>
      <c r="F44" s="34">
        <v>0</v>
      </c>
      <c r="G44" s="34">
        <v>1.3000000000000001E-2</v>
      </c>
      <c r="I44" s="34">
        <v>0.98799999999999999</v>
      </c>
      <c r="J44" s="34">
        <v>0.83299999999999996</v>
      </c>
      <c r="K44" s="4"/>
    </row>
    <row r="45" spans="1:11" x14ac:dyDescent="0.45">
      <c r="A45" s="13">
        <v>45</v>
      </c>
      <c r="B45" s="2" t="s">
        <v>201</v>
      </c>
      <c r="C45" s="2" t="s">
        <v>202</v>
      </c>
      <c r="D45" s="16">
        <v>80</v>
      </c>
      <c r="E45" s="34">
        <v>0.98699999999999999</v>
      </c>
      <c r="F45" s="34">
        <v>1.3000000000000001E-2</v>
      </c>
      <c r="G45" s="34">
        <v>0</v>
      </c>
      <c r="I45" s="34">
        <v>1</v>
      </c>
      <c r="J45" s="34">
        <v>0.98099999999999998</v>
      </c>
      <c r="K45" s="4"/>
    </row>
    <row r="46" spans="1:11" x14ac:dyDescent="0.45">
      <c r="A46" s="13">
        <v>56</v>
      </c>
      <c r="B46" s="2" t="s">
        <v>221</v>
      </c>
      <c r="C46" s="2" t="s">
        <v>222</v>
      </c>
      <c r="D46" s="16">
        <v>79</v>
      </c>
      <c r="E46" s="34">
        <v>0.98699999999999999</v>
      </c>
      <c r="F46" s="34">
        <v>0</v>
      </c>
      <c r="G46" s="34">
        <v>1.3000000000000001E-2</v>
      </c>
      <c r="I46" s="34">
        <v>0.98699999999999999</v>
      </c>
      <c r="J46" s="34">
        <v>0.875</v>
      </c>
      <c r="K46" s="4"/>
    </row>
    <row r="47" spans="1:11" x14ac:dyDescent="0.45">
      <c r="A47" s="13">
        <v>75</v>
      </c>
      <c r="B47" s="2" t="s">
        <v>310</v>
      </c>
      <c r="C47" s="2" t="s">
        <v>311</v>
      </c>
      <c r="D47" s="16">
        <v>79</v>
      </c>
      <c r="E47" s="34">
        <v>0.98699999999999999</v>
      </c>
      <c r="F47" s="34">
        <v>1.3000000000000001E-2</v>
      </c>
      <c r="G47" s="34">
        <v>0</v>
      </c>
      <c r="I47" s="34">
        <v>1</v>
      </c>
      <c r="J47" s="34">
        <v>0.92</v>
      </c>
      <c r="K47" s="4"/>
    </row>
    <row r="48" spans="1:11" x14ac:dyDescent="0.45">
      <c r="A48" s="13">
        <v>144</v>
      </c>
      <c r="B48" s="2" t="s">
        <v>52</v>
      </c>
      <c r="C48" s="2" t="s">
        <v>53</v>
      </c>
      <c r="D48" s="16">
        <v>80</v>
      </c>
      <c r="E48" s="34">
        <v>0.98699999999999999</v>
      </c>
      <c r="F48" s="34">
        <v>0</v>
      </c>
      <c r="G48" s="34">
        <v>1.3000000000000001E-2</v>
      </c>
      <c r="I48" s="34">
        <v>0.98699999999999999</v>
      </c>
      <c r="J48" s="34">
        <v>0.98</v>
      </c>
      <c r="K48" s="4"/>
    </row>
    <row r="49" spans="1:11" x14ac:dyDescent="0.45">
      <c r="A49" s="13">
        <v>154</v>
      </c>
      <c r="B49" s="2" t="s">
        <v>190</v>
      </c>
      <c r="C49" s="2" t="s">
        <v>191</v>
      </c>
      <c r="D49" s="16">
        <v>80</v>
      </c>
      <c r="E49" s="34">
        <v>0.98699999999999999</v>
      </c>
      <c r="F49" s="34">
        <v>0</v>
      </c>
      <c r="G49" s="34">
        <v>1.3000000000000001E-2</v>
      </c>
      <c r="I49" s="34">
        <v>0.98699999999999999</v>
      </c>
      <c r="J49" s="34">
        <v>1</v>
      </c>
      <c r="K49" s="4"/>
    </row>
    <row r="50" spans="1:11" x14ac:dyDescent="0.45">
      <c r="A50" s="13">
        <v>101</v>
      </c>
      <c r="B50" s="2" t="s">
        <v>176</v>
      </c>
      <c r="C50" s="2" t="s">
        <v>177</v>
      </c>
      <c r="D50" s="16">
        <v>61</v>
      </c>
      <c r="E50" s="34">
        <v>0.9840000000000001</v>
      </c>
      <c r="F50" s="34">
        <v>1.6E-2</v>
      </c>
      <c r="G50" s="34">
        <v>0</v>
      </c>
      <c r="I50" s="34">
        <v>1</v>
      </c>
      <c r="J50" s="34">
        <v>1</v>
      </c>
      <c r="K50" s="4"/>
    </row>
    <row r="51" spans="1:11" x14ac:dyDescent="0.45">
      <c r="A51" s="13">
        <v>143</v>
      </c>
      <c r="B51" s="2" t="s">
        <v>326</v>
      </c>
      <c r="C51" s="2" t="s">
        <v>327</v>
      </c>
      <c r="D51" s="16">
        <v>64</v>
      </c>
      <c r="E51" s="34">
        <v>0.9840000000000001</v>
      </c>
      <c r="F51" s="34">
        <v>1.6E-2</v>
      </c>
      <c r="G51" s="34">
        <v>0</v>
      </c>
      <c r="I51" s="34">
        <v>1</v>
      </c>
      <c r="J51" s="34">
        <v>0.83299999999999996</v>
      </c>
      <c r="K51" s="4"/>
    </row>
    <row r="52" spans="1:11" x14ac:dyDescent="0.45">
      <c r="A52" s="13">
        <v>60</v>
      </c>
      <c r="B52" s="2" t="s">
        <v>112</v>
      </c>
      <c r="C52" s="2" t="s">
        <v>113</v>
      </c>
      <c r="D52" s="16">
        <v>57</v>
      </c>
      <c r="E52" s="34">
        <v>0.98199999999999998</v>
      </c>
      <c r="F52" s="34">
        <v>1.8000000000000002E-2</v>
      </c>
      <c r="G52" s="34">
        <v>0</v>
      </c>
      <c r="I52" s="34">
        <v>1</v>
      </c>
      <c r="J52" s="34">
        <v>1</v>
      </c>
      <c r="K52" s="4"/>
    </row>
    <row r="53" spans="1:11" x14ac:dyDescent="0.45">
      <c r="A53" s="13">
        <v>30</v>
      </c>
      <c r="B53" s="2" t="s">
        <v>102</v>
      </c>
      <c r="C53" s="2" t="s">
        <v>103</v>
      </c>
      <c r="D53" s="16">
        <v>53</v>
      </c>
      <c r="E53" s="34">
        <v>0.98099999999999998</v>
      </c>
      <c r="F53" s="34">
        <v>1.9E-2</v>
      </c>
      <c r="G53" s="34">
        <v>0</v>
      </c>
      <c r="I53" s="34">
        <v>1</v>
      </c>
      <c r="J53" s="34">
        <v>0.83</v>
      </c>
      <c r="K53" s="4"/>
    </row>
    <row r="54" spans="1:11" x14ac:dyDescent="0.45">
      <c r="A54" s="13">
        <v>3</v>
      </c>
      <c r="B54" s="2" t="s">
        <v>211</v>
      </c>
      <c r="C54" s="2" t="s">
        <v>212</v>
      </c>
      <c r="D54" s="16">
        <v>48</v>
      </c>
      <c r="E54" s="34">
        <v>0.97900000000000009</v>
      </c>
      <c r="F54" s="34">
        <v>2.1000000000000001E-2</v>
      </c>
      <c r="G54" s="34">
        <v>0</v>
      </c>
      <c r="I54" s="34">
        <v>1</v>
      </c>
      <c r="J54" s="14">
        <v>0.82</v>
      </c>
      <c r="K54" s="4"/>
    </row>
    <row r="55" spans="1:11" x14ac:dyDescent="0.45">
      <c r="A55" s="13">
        <v>132</v>
      </c>
      <c r="B55" s="2" t="s">
        <v>138</v>
      </c>
      <c r="C55" s="2" t="s">
        <v>139</v>
      </c>
      <c r="D55" s="16">
        <v>42</v>
      </c>
      <c r="E55" s="34">
        <v>0.97599999999999998</v>
      </c>
      <c r="F55" s="34">
        <v>2.4E-2</v>
      </c>
      <c r="G55" s="34">
        <v>0</v>
      </c>
      <c r="I55" s="34">
        <v>1</v>
      </c>
      <c r="J55" s="34">
        <v>0.2</v>
      </c>
      <c r="K55" s="4"/>
    </row>
    <row r="56" spans="1:11" x14ac:dyDescent="0.45">
      <c r="A56" s="13">
        <v>54</v>
      </c>
      <c r="B56" s="2" t="s">
        <v>72</v>
      </c>
      <c r="C56" s="2" t="s">
        <v>73</v>
      </c>
      <c r="D56" s="16">
        <v>40</v>
      </c>
      <c r="E56" s="34">
        <v>0.97499999999999998</v>
      </c>
      <c r="F56" s="34">
        <v>2.5000000000000001E-2</v>
      </c>
      <c r="G56" s="34">
        <v>0</v>
      </c>
      <c r="I56" s="34">
        <v>1</v>
      </c>
      <c r="J56" s="34">
        <v>0.95900000000000007</v>
      </c>
      <c r="K56" s="4"/>
    </row>
    <row r="57" spans="1:11" x14ac:dyDescent="0.45">
      <c r="A57" s="13">
        <v>68</v>
      </c>
      <c r="B57" s="2" t="s">
        <v>40</v>
      </c>
      <c r="C57" s="2" t="s">
        <v>41</v>
      </c>
      <c r="D57" s="16">
        <v>80</v>
      </c>
      <c r="E57" s="34">
        <v>0.97499999999999998</v>
      </c>
      <c r="F57" s="34">
        <v>2.5000000000000001E-2</v>
      </c>
      <c r="G57" s="34">
        <v>0</v>
      </c>
      <c r="I57" s="34">
        <v>1</v>
      </c>
      <c r="J57" s="34">
        <v>0.70599999999999996</v>
      </c>
      <c r="K57" s="4"/>
    </row>
    <row r="58" spans="1:11" x14ac:dyDescent="0.45">
      <c r="A58" s="13">
        <v>115</v>
      </c>
      <c r="B58" s="2" t="s">
        <v>324</v>
      </c>
      <c r="C58" s="2" t="s">
        <v>325</v>
      </c>
      <c r="D58" s="16">
        <v>80</v>
      </c>
      <c r="E58" s="34">
        <v>0.97499999999999998</v>
      </c>
      <c r="F58" s="34">
        <v>1.3000000000000001E-2</v>
      </c>
      <c r="G58" s="34">
        <v>1.3000000000000001E-2</v>
      </c>
      <c r="I58" s="34">
        <v>0.98699999999999999</v>
      </c>
      <c r="J58" s="14">
        <v>1</v>
      </c>
      <c r="K58" s="4"/>
    </row>
    <row r="59" spans="1:11" x14ac:dyDescent="0.45">
      <c r="A59" s="13">
        <v>120</v>
      </c>
      <c r="B59" s="2" t="s">
        <v>46</v>
      </c>
      <c r="C59" s="2" t="s">
        <v>47</v>
      </c>
      <c r="D59" s="16">
        <v>80</v>
      </c>
      <c r="E59" s="34">
        <v>0.97499999999999998</v>
      </c>
      <c r="F59" s="34">
        <v>1.3000000000000001E-2</v>
      </c>
      <c r="G59" s="34">
        <v>1.3000000000000001E-2</v>
      </c>
      <c r="I59" s="34">
        <v>0.98699999999999999</v>
      </c>
      <c r="J59" s="14">
        <v>0.9</v>
      </c>
      <c r="K59" s="4"/>
    </row>
    <row r="60" spans="1:11" x14ac:dyDescent="0.45">
      <c r="A60" s="13">
        <v>33</v>
      </c>
      <c r="B60" s="2" t="s">
        <v>34</v>
      </c>
      <c r="C60" s="2" t="s">
        <v>35</v>
      </c>
      <c r="D60" s="16">
        <v>80</v>
      </c>
      <c r="E60" s="34">
        <v>0.97400000000000009</v>
      </c>
      <c r="F60" s="34">
        <v>1.3000000000000001E-2</v>
      </c>
      <c r="G60" s="34">
        <v>1.3000000000000001E-2</v>
      </c>
      <c r="I60" s="34">
        <v>0.98699999999999999</v>
      </c>
      <c r="J60" s="34">
        <v>0.96</v>
      </c>
      <c r="K60" s="4"/>
    </row>
    <row r="61" spans="1:11" x14ac:dyDescent="0.45">
      <c r="A61" s="13">
        <v>108</v>
      </c>
      <c r="B61" s="2" t="s">
        <v>92</v>
      </c>
      <c r="C61" s="2" t="s">
        <v>93</v>
      </c>
      <c r="D61" s="16">
        <v>76</v>
      </c>
      <c r="E61" s="34">
        <v>0.97400000000000009</v>
      </c>
      <c r="F61" s="34">
        <v>2.6000000000000002E-2</v>
      </c>
      <c r="G61" s="34">
        <v>0</v>
      </c>
      <c r="I61" s="34">
        <v>1</v>
      </c>
      <c r="J61" s="34">
        <v>0.9840000000000001</v>
      </c>
      <c r="K61" s="4"/>
    </row>
    <row r="62" spans="1:11" x14ac:dyDescent="0.45">
      <c r="A62" s="13">
        <v>139</v>
      </c>
      <c r="B62" s="2" t="s">
        <v>282</v>
      </c>
      <c r="C62" s="2" t="s">
        <v>283</v>
      </c>
      <c r="D62" s="16">
        <v>76</v>
      </c>
      <c r="E62" s="34">
        <v>0.97400000000000009</v>
      </c>
      <c r="F62" s="34">
        <v>2.6000000000000002E-2</v>
      </c>
      <c r="G62" s="34">
        <v>0</v>
      </c>
      <c r="I62" s="34">
        <v>1</v>
      </c>
      <c r="J62" s="34">
        <v>0.90200000000000002</v>
      </c>
      <c r="K62" s="4"/>
    </row>
    <row r="63" spans="1:11" x14ac:dyDescent="0.45">
      <c r="A63" s="13">
        <v>106</v>
      </c>
      <c r="B63" s="2" t="s">
        <v>108</v>
      </c>
      <c r="C63" s="2" t="s">
        <v>109</v>
      </c>
      <c r="D63" s="16">
        <v>80</v>
      </c>
      <c r="E63" s="34">
        <v>0.96299999999999997</v>
      </c>
      <c r="F63" s="34">
        <v>2.5000000000000001E-2</v>
      </c>
      <c r="G63" s="34">
        <v>1.3000000000000001E-2</v>
      </c>
      <c r="I63" s="34">
        <v>0.98799999999999999</v>
      </c>
      <c r="J63" s="34">
        <v>0.70400000000000007</v>
      </c>
      <c r="K63" s="4"/>
    </row>
    <row r="64" spans="1:11" x14ac:dyDescent="0.45">
      <c r="A64" s="13">
        <v>141</v>
      </c>
      <c r="B64" s="2" t="s">
        <v>268</v>
      </c>
      <c r="C64" s="2" t="s">
        <v>269</v>
      </c>
      <c r="D64" s="16">
        <v>80</v>
      </c>
      <c r="E64" s="34">
        <v>0.96299999999999997</v>
      </c>
      <c r="F64" s="34">
        <v>3.7999999999999999E-2</v>
      </c>
      <c r="G64" s="34">
        <v>0</v>
      </c>
      <c r="I64" s="34">
        <v>1</v>
      </c>
      <c r="J64" s="34">
        <v>0.90799999999999992</v>
      </c>
      <c r="K64" s="4"/>
    </row>
    <row r="65" spans="1:11" x14ac:dyDescent="0.45">
      <c r="A65" s="13">
        <v>163</v>
      </c>
      <c r="B65" s="2" t="s">
        <v>235</v>
      </c>
      <c r="C65" s="2" t="s">
        <v>236</v>
      </c>
      <c r="D65" s="16">
        <v>80</v>
      </c>
      <c r="E65" s="34">
        <v>0.96299999999999997</v>
      </c>
      <c r="F65" s="34">
        <v>3.7999999999999999E-2</v>
      </c>
      <c r="G65" s="34">
        <v>0</v>
      </c>
      <c r="I65" s="34">
        <v>1</v>
      </c>
      <c r="J65" s="34">
        <v>0.26700000000000002</v>
      </c>
      <c r="K65" s="4"/>
    </row>
    <row r="66" spans="1:11" x14ac:dyDescent="0.45">
      <c r="A66" s="13">
        <v>35</v>
      </c>
      <c r="B66" s="2" t="s">
        <v>253</v>
      </c>
      <c r="C66" s="2" t="s">
        <v>254</v>
      </c>
      <c r="D66" s="16">
        <v>81</v>
      </c>
      <c r="E66" s="34">
        <v>0.96200000000000008</v>
      </c>
      <c r="F66" s="34">
        <v>2.6000000000000002E-2</v>
      </c>
      <c r="G66" s="34">
        <v>1.3000000000000001E-2</v>
      </c>
      <c r="I66" s="34">
        <v>0.98699999999999999</v>
      </c>
      <c r="J66" s="34">
        <v>0.89800000000000002</v>
      </c>
      <c r="K66" s="4"/>
    </row>
    <row r="67" spans="1:11" x14ac:dyDescent="0.45">
      <c r="A67" s="13">
        <v>98</v>
      </c>
      <c r="B67" s="2" t="s">
        <v>104</v>
      </c>
      <c r="C67" s="2" t="s">
        <v>105</v>
      </c>
      <c r="D67" s="16">
        <v>49</v>
      </c>
      <c r="E67" s="34">
        <v>0.95900000000000007</v>
      </c>
      <c r="F67" s="34">
        <v>4.0999999999999995E-2</v>
      </c>
      <c r="G67" s="34">
        <v>0</v>
      </c>
      <c r="I67" s="34">
        <v>1</v>
      </c>
      <c r="J67" s="34">
        <v>0.97900000000000009</v>
      </c>
      <c r="K67" s="4"/>
    </row>
    <row r="68" spans="1:11" x14ac:dyDescent="0.45">
      <c r="A68" s="13">
        <v>14</v>
      </c>
      <c r="B68" s="2" t="s">
        <v>64</v>
      </c>
      <c r="C68" s="2" t="s">
        <v>65</v>
      </c>
      <c r="D68" s="16">
        <v>43</v>
      </c>
      <c r="E68" s="34">
        <v>0.95299999999999996</v>
      </c>
      <c r="F68" s="34">
        <v>4.7E-2</v>
      </c>
      <c r="G68" s="34">
        <v>0</v>
      </c>
      <c r="I68" s="34">
        <v>1</v>
      </c>
      <c r="J68" s="34">
        <v>0.94</v>
      </c>
      <c r="K68" s="4"/>
    </row>
    <row r="69" spans="1:11" x14ac:dyDescent="0.45">
      <c r="A69" s="13">
        <v>23</v>
      </c>
      <c r="B69" s="2" t="s">
        <v>58</v>
      </c>
      <c r="C69" s="2" t="s">
        <v>59</v>
      </c>
      <c r="D69" s="16">
        <v>80</v>
      </c>
      <c r="E69" s="34">
        <v>0.95</v>
      </c>
      <c r="F69" s="34">
        <v>3.7999999999999999E-2</v>
      </c>
      <c r="G69" s="34">
        <v>1.3000000000000001E-2</v>
      </c>
      <c r="I69" s="34">
        <v>0.98799999999999999</v>
      </c>
      <c r="J69" s="34">
        <v>0.71400000000000008</v>
      </c>
      <c r="K69" s="4"/>
    </row>
    <row r="70" spans="1:11" x14ac:dyDescent="0.45">
      <c r="A70" s="13">
        <v>73</v>
      </c>
      <c r="B70" s="2" t="s">
        <v>134</v>
      </c>
      <c r="C70" s="2" t="s">
        <v>135</v>
      </c>
      <c r="D70" s="16">
        <v>80</v>
      </c>
      <c r="E70" s="34">
        <v>0.95</v>
      </c>
      <c r="F70" s="34">
        <v>0.05</v>
      </c>
      <c r="G70" s="34">
        <v>0</v>
      </c>
      <c r="I70" s="34">
        <v>1</v>
      </c>
      <c r="J70" s="14">
        <v>0.98</v>
      </c>
      <c r="K70" s="4"/>
    </row>
    <row r="71" spans="1:11" x14ac:dyDescent="0.45">
      <c r="A71" s="13">
        <v>74</v>
      </c>
      <c r="B71" s="2" t="s">
        <v>122</v>
      </c>
      <c r="C71" s="2" t="s">
        <v>123</v>
      </c>
      <c r="D71" s="16">
        <v>80</v>
      </c>
      <c r="E71" s="34">
        <v>0.95</v>
      </c>
      <c r="F71" s="34">
        <v>0.05</v>
      </c>
      <c r="G71" s="34">
        <v>0</v>
      </c>
      <c r="I71" s="34">
        <v>1</v>
      </c>
      <c r="J71" s="31">
        <v>0.97899999999999998</v>
      </c>
      <c r="K71" s="4"/>
    </row>
    <row r="72" spans="1:11" x14ac:dyDescent="0.45">
      <c r="A72" s="13">
        <v>145</v>
      </c>
      <c r="B72" s="2" t="s">
        <v>136</v>
      </c>
      <c r="C72" s="2" t="s">
        <v>137</v>
      </c>
      <c r="D72" s="16">
        <v>80</v>
      </c>
      <c r="E72" s="34">
        <v>0.95</v>
      </c>
      <c r="F72" s="34">
        <v>1.3000000000000001E-2</v>
      </c>
      <c r="G72" s="34">
        <v>3.7999999999999999E-2</v>
      </c>
      <c r="I72" s="34">
        <v>0.96299999999999997</v>
      </c>
      <c r="J72" s="34">
        <v>0.39</v>
      </c>
      <c r="K72" s="4"/>
    </row>
    <row r="73" spans="1:11" x14ac:dyDescent="0.45">
      <c r="A73" s="13">
        <v>162</v>
      </c>
      <c r="B73" s="2" t="s">
        <v>219</v>
      </c>
      <c r="C73" s="2" t="s">
        <v>220</v>
      </c>
      <c r="D73" s="16">
        <v>80</v>
      </c>
      <c r="E73" s="34">
        <v>0.95</v>
      </c>
      <c r="F73" s="34">
        <v>2.5000000000000001E-2</v>
      </c>
      <c r="G73" s="34">
        <v>2.5000000000000001E-2</v>
      </c>
      <c r="I73" s="34">
        <v>0.97499999999999998</v>
      </c>
      <c r="J73" s="34">
        <v>0.44400000000000001</v>
      </c>
      <c r="K73" s="4"/>
    </row>
    <row r="74" spans="1:11" x14ac:dyDescent="0.45">
      <c r="A74" s="13">
        <v>17</v>
      </c>
      <c r="B74" s="2" t="s">
        <v>32</v>
      </c>
      <c r="C74" s="2" t="s">
        <v>33</v>
      </c>
      <c r="D74" s="16">
        <v>80</v>
      </c>
      <c r="E74" s="34">
        <v>0.94900000000000007</v>
      </c>
      <c r="F74" s="34">
        <v>0</v>
      </c>
      <c r="G74" s="34">
        <v>5.0999999999999997E-2</v>
      </c>
      <c r="I74" s="34">
        <v>0.94900000000000007</v>
      </c>
      <c r="J74" s="34">
        <v>1</v>
      </c>
      <c r="K74" s="4"/>
    </row>
    <row r="75" spans="1:11" x14ac:dyDescent="0.45">
      <c r="A75" s="13">
        <v>80</v>
      </c>
      <c r="B75" s="2" t="s">
        <v>166</v>
      </c>
      <c r="C75" s="2" t="s">
        <v>167</v>
      </c>
      <c r="D75" s="16">
        <v>82</v>
      </c>
      <c r="E75" s="34">
        <v>0.94900000000000007</v>
      </c>
      <c r="F75" s="34">
        <v>5.0999999999999997E-2</v>
      </c>
      <c r="G75" s="34">
        <v>0</v>
      </c>
      <c r="I75" s="34">
        <v>1</v>
      </c>
      <c r="J75" s="34">
        <v>0.96400000000000008</v>
      </c>
      <c r="K75" s="4"/>
    </row>
    <row r="76" spans="1:11" x14ac:dyDescent="0.45">
      <c r="A76" s="13">
        <v>43</v>
      </c>
      <c r="B76" s="2" t="s">
        <v>251</v>
      </c>
      <c r="C76" s="2" t="s">
        <v>252</v>
      </c>
      <c r="D76" s="16">
        <v>65</v>
      </c>
      <c r="E76" s="34">
        <v>0.93799999999999994</v>
      </c>
      <c r="F76" s="34">
        <v>4.5999999999999999E-2</v>
      </c>
      <c r="G76" s="34">
        <v>1.4999999999999999E-2</v>
      </c>
      <c r="I76" s="34">
        <v>0.98499999999999999</v>
      </c>
      <c r="J76" s="34">
        <v>0.8909999999999999</v>
      </c>
      <c r="K76" s="4"/>
    </row>
    <row r="77" spans="1:11" x14ac:dyDescent="0.45">
      <c r="A77" s="13">
        <v>50</v>
      </c>
      <c r="B77" s="2" t="s">
        <v>284</v>
      </c>
      <c r="C77" s="2" t="s">
        <v>285</v>
      </c>
      <c r="D77" s="16">
        <v>81</v>
      </c>
      <c r="E77" s="34">
        <v>0.93799999999999994</v>
      </c>
      <c r="F77" s="34">
        <v>6.2E-2</v>
      </c>
      <c r="G77" s="34">
        <v>0</v>
      </c>
      <c r="I77" s="34">
        <v>1</v>
      </c>
      <c r="J77" s="34">
        <v>0.71099999999999997</v>
      </c>
      <c r="K77" s="4"/>
    </row>
    <row r="78" spans="1:11" x14ac:dyDescent="0.45">
      <c r="A78" s="13">
        <v>66</v>
      </c>
      <c r="B78" s="2" t="s">
        <v>207</v>
      </c>
      <c r="C78" s="2" t="s">
        <v>208</v>
      </c>
      <c r="D78" s="16">
        <v>81</v>
      </c>
      <c r="E78" s="34">
        <v>0.93799999999999994</v>
      </c>
      <c r="F78" s="34">
        <v>4.9000000000000002E-2</v>
      </c>
      <c r="G78" s="34">
        <v>1.2E-2</v>
      </c>
      <c r="I78" s="34">
        <v>0.98799999999999999</v>
      </c>
      <c r="J78" s="34">
        <v>0.873</v>
      </c>
      <c r="K78" s="4"/>
    </row>
    <row r="79" spans="1:11" x14ac:dyDescent="0.45">
      <c r="A79" s="13">
        <v>121</v>
      </c>
      <c r="B79" s="2" t="s">
        <v>188</v>
      </c>
      <c r="C79" s="2" t="s">
        <v>189</v>
      </c>
      <c r="D79" s="16">
        <v>80</v>
      </c>
      <c r="E79" s="34">
        <v>0.93799999999999994</v>
      </c>
      <c r="F79" s="34">
        <v>6.3E-2</v>
      </c>
      <c r="G79" s="34">
        <v>0</v>
      </c>
      <c r="I79" s="34">
        <v>1</v>
      </c>
      <c r="J79" s="14">
        <v>1</v>
      </c>
      <c r="K79" s="4"/>
    </row>
    <row r="80" spans="1:11" x14ac:dyDescent="0.45">
      <c r="A80" s="13">
        <v>135</v>
      </c>
      <c r="B80" s="2" t="s">
        <v>88</v>
      </c>
      <c r="C80" s="2" t="s">
        <v>89</v>
      </c>
      <c r="D80" s="16">
        <v>80</v>
      </c>
      <c r="E80" s="34">
        <v>0.93799999999999994</v>
      </c>
      <c r="F80" s="34">
        <v>0.05</v>
      </c>
      <c r="G80" s="34">
        <v>1.3000000000000001E-2</v>
      </c>
      <c r="I80" s="34">
        <v>0.98799999999999999</v>
      </c>
      <c r="J80" s="34">
        <v>0.96</v>
      </c>
      <c r="K80" s="4"/>
    </row>
    <row r="81" spans="1:11" x14ac:dyDescent="0.45">
      <c r="A81" s="13">
        <v>113</v>
      </c>
      <c r="B81" s="2" t="s">
        <v>229</v>
      </c>
      <c r="C81" s="2" t="s">
        <v>230</v>
      </c>
      <c r="D81" s="16">
        <v>81</v>
      </c>
      <c r="E81" s="34">
        <v>0.92500000000000004</v>
      </c>
      <c r="F81" s="34">
        <v>0.05</v>
      </c>
      <c r="G81" s="34">
        <v>2.5000000000000001E-2</v>
      </c>
      <c r="I81" s="34">
        <v>0.97499999999999998</v>
      </c>
      <c r="J81" s="34">
        <v>0.85400000000000009</v>
      </c>
      <c r="K81" s="4"/>
    </row>
    <row r="82" spans="1:11" x14ac:dyDescent="0.45">
      <c r="A82" s="13">
        <v>119</v>
      </c>
      <c r="B82" s="2" t="s">
        <v>203</v>
      </c>
      <c r="C82" s="2" t="s">
        <v>204</v>
      </c>
      <c r="D82" s="16">
        <v>40</v>
      </c>
      <c r="E82" s="34">
        <v>0.92500000000000004</v>
      </c>
      <c r="F82" s="34">
        <v>0.05</v>
      </c>
      <c r="G82" s="34">
        <v>2.5000000000000001E-2</v>
      </c>
      <c r="I82" s="34">
        <v>0.97499999999999998</v>
      </c>
      <c r="J82" s="34">
        <v>0.97900000000000009</v>
      </c>
      <c r="K82" s="4"/>
    </row>
    <row r="83" spans="1:11" x14ac:dyDescent="0.45">
      <c r="A83" s="13">
        <v>44</v>
      </c>
      <c r="B83" s="2" t="s">
        <v>130</v>
      </c>
      <c r="C83" s="2" t="s">
        <v>131</v>
      </c>
      <c r="D83" s="16">
        <v>79</v>
      </c>
      <c r="E83" s="34">
        <v>0.92400000000000004</v>
      </c>
      <c r="F83" s="34">
        <v>6.3E-2</v>
      </c>
      <c r="G83" s="34">
        <v>1.3000000000000001E-2</v>
      </c>
      <c r="I83" s="34">
        <v>0.98699999999999999</v>
      </c>
      <c r="J83" s="34">
        <v>0.92200000000000004</v>
      </c>
      <c r="K83" s="4"/>
    </row>
    <row r="84" spans="1:11" x14ac:dyDescent="0.45">
      <c r="A84" s="13">
        <v>114</v>
      </c>
      <c r="B84" s="2" t="s">
        <v>227</v>
      </c>
      <c r="C84" s="2" t="s">
        <v>228</v>
      </c>
      <c r="D84" s="16">
        <v>80</v>
      </c>
      <c r="E84" s="34">
        <v>0.92299999999999993</v>
      </c>
      <c r="F84" s="34">
        <v>5.0999999999999997E-2</v>
      </c>
      <c r="G84" s="34">
        <v>2.6000000000000002E-2</v>
      </c>
      <c r="I84" s="34">
        <v>0.97400000000000009</v>
      </c>
      <c r="J84" s="34">
        <v>0.6</v>
      </c>
      <c r="K84" s="4"/>
    </row>
    <row r="85" spans="1:11" x14ac:dyDescent="0.45">
      <c r="A85" s="13">
        <v>38</v>
      </c>
      <c r="B85" s="2" t="s">
        <v>96</v>
      </c>
      <c r="C85" s="2" t="s">
        <v>97</v>
      </c>
      <c r="D85" s="16">
        <v>63</v>
      </c>
      <c r="E85" s="34">
        <v>0.92099999999999993</v>
      </c>
      <c r="F85" s="34">
        <v>6.3E-2</v>
      </c>
      <c r="G85" s="34">
        <v>1.6E-2</v>
      </c>
      <c r="I85" s="34">
        <v>0.9840000000000001</v>
      </c>
      <c r="J85" s="34">
        <v>0.90200000000000002</v>
      </c>
      <c r="K85" s="4"/>
    </row>
    <row r="86" spans="1:11" x14ac:dyDescent="0.45">
      <c r="A86" s="13">
        <v>146</v>
      </c>
      <c r="B86" s="2" t="s">
        <v>304</v>
      </c>
      <c r="C86" s="2" t="s">
        <v>305</v>
      </c>
      <c r="D86" s="16">
        <v>80</v>
      </c>
      <c r="E86" s="34">
        <v>0.91299999999999992</v>
      </c>
      <c r="F86" s="34">
        <v>0</v>
      </c>
      <c r="G86" s="34">
        <v>8.8000000000000009E-2</v>
      </c>
      <c r="I86" s="34">
        <v>0.91299999999999992</v>
      </c>
      <c r="J86" s="34">
        <v>0.98</v>
      </c>
      <c r="K86" s="4"/>
    </row>
    <row r="87" spans="1:11" x14ac:dyDescent="0.45">
      <c r="A87" s="13">
        <v>140</v>
      </c>
      <c r="B87" s="2" t="s">
        <v>114</v>
      </c>
      <c r="C87" s="2" t="s">
        <v>115</v>
      </c>
      <c r="D87" s="16">
        <v>56</v>
      </c>
      <c r="E87" s="34">
        <v>0.90900000000000003</v>
      </c>
      <c r="F87" s="34">
        <v>9.0999999999999998E-2</v>
      </c>
      <c r="G87" s="34">
        <v>0</v>
      </c>
      <c r="I87" s="34">
        <v>1</v>
      </c>
      <c r="J87" s="34">
        <v>0.95099999999999996</v>
      </c>
      <c r="K87" s="4"/>
    </row>
    <row r="88" spans="1:11" x14ac:dyDescent="0.45">
      <c r="A88" s="13">
        <v>130</v>
      </c>
      <c r="B88" s="2" t="s">
        <v>50</v>
      </c>
      <c r="C88" s="2" t="s">
        <v>51</v>
      </c>
      <c r="D88" s="16">
        <v>87</v>
      </c>
      <c r="E88" s="34">
        <v>0.90799999999999992</v>
      </c>
      <c r="F88" s="34">
        <v>9.1999999999999998E-2</v>
      </c>
      <c r="G88" s="34">
        <v>0</v>
      </c>
      <c r="I88" s="34">
        <v>1</v>
      </c>
      <c r="J88" s="34">
        <v>1</v>
      </c>
      <c r="K88" s="4"/>
    </row>
    <row r="89" spans="1:11" x14ac:dyDescent="0.45">
      <c r="A89" s="13">
        <v>18</v>
      </c>
      <c r="B89" s="2" t="s">
        <v>66</v>
      </c>
      <c r="C89" s="2" t="s">
        <v>67</v>
      </c>
      <c r="D89" s="16">
        <v>43</v>
      </c>
      <c r="E89" s="34">
        <v>0.90700000000000003</v>
      </c>
      <c r="F89" s="34">
        <v>0</v>
      </c>
      <c r="G89" s="34">
        <v>9.3000000000000013E-2</v>
      </c>
      <c r="I89" s="34">
        <v>0.90700000000000003</v>
      </c>
      <c r="J89" s="34">
        <v>0.97900000000000009</v>
      </c>
      <c r="K89" s="4"/>
    </row>
    <row r="90" spans="1:11" x14ac:dyDescent="0.45">
      <c r="A90" s="13">
        <v>77</v>
      </c>
      <c r="B90" s="2" t="s">
        <v>352</v>
      </c>
      <c r="C90" s="2" t="s">
        <v>353</v>
      </c>
      <c r="D90" s="16">
        <v>43</v>
      </c>
      <c r="E90" s="34">
        <v>0.90700000000000003</v>
      </c>
      <c r="F90" s="34">
        <v>9.3000000000000013E-2</v>
      </c>
      <c r="G90" s="34">
        <v>0</v>
      </c>
      <c r="I90" s="34">
        <v>1</v>
      </c>
      <c r="J90" s="34">
        <v>0.9</v>
      </c>
      <c r="K90" s="4"/>
    </row>
    <row r="91" spans="1:11" x14ac:dyDescent="0.45">
      <c r="A91" s="13">
        <v>88</v>
      </c>
      <c r="B91" s="2" t="s">
        <v>184</v>
      </c>
      <c r="C91" s="2" t="s">
        <v>185</v>
      </c>
      <c r="D91" s="16">
        <v>75</v>
      </c>
      <c r="E91" s="34">
        <v>0.90700000000000003</v>
      </c>
      <c r="F91" s="34">
        <v>0.04</v>
      </c>
      <c r="G91" s="34">
        <v>5.2999999999999999E-2</v>
      </c>
      <c r="I91" s="34">
        <v>0.94700000000000006</v>
      </c>
      <c r="J91" s="34">
        <v>1</v>
      </c>
      <c r="K91" s="4"/>
    </row>
    <row r="92" spans="1:11" x14ac:dyDescent="0.45">
      <c r="A92" s="13">
        <v>62</v>
      </c>
      <c r="B92" s="2" t="s">
        <v>280</v>
      </c>
      <c r="C92" s="2" t="s">
        <v>281</v>
      </c>
      <c r="D92" s="16">
        <v>80</v>
      </c>
      <c r="E92" s="34">
        <v>0.9</v>
      </c>
      <c r="F92" s="34">
        <v>2.5000000000000001E-2</v>
      </c>
      <c r="G92" s="34">
        <v>7.4999999999999997E-2</v>
      </c>
      <c r="I92" s="34">
        <v>0.92500000000000004</v>
      </c>
      <c r="J92" s="34">
        <v>1</v>
      </c>
      <c r="K92" s="4"/>
    </row>
    <row r="93" spans="1:11" x14ac:dyDescent="0.45">
      <c r="A93" s="13">
        <v>117</v>
      </c>
      <c r="B93" s="2" t="s">
        <v>213</v>
      </c>
      <c r="C93" s="2" t="s">
        <v>214</v>
      </c>
      <c r="D93" s="16">
        <v>80</v>
      </c>
      <c r="E93" s="34">
        <v>0.9</v>
      </c>
      <c r="F93" s="34">
        <v>8.8000000000000009E-2</v>
      </c>
      <c r="G93" s="34">
        <v>1.3000000000000001E-2</v>
      </c>
      <c r="I93" s="34">
        <v>0.98799999999999999</v>
      </c>
      <c r="J93" s="31">
        <v>0.69599999999999995</v>
      </c>
      <c r="K93" s="4"/>
    </row>
    <row r="94" spans="1:11" x14ac:dyDescent="0.45">
      <c r="A94" s="13">
        <v>116</v>
      </c>
      <c r="B94" s="2" t="s">
        <v>84</v>
      </c>
      <c r="C94" s="2" t="s">
        <v>85</v>
      </c>
      <c r="D94" s="16">
        <v>80</v>
      </c>
      <c r="E94" s="34">
        <v>0.89900000000000002</v>
      </c>
      <c r="F94" s="34">
        <v>3.7999999999999999E-2</v>
      </c>
      <c r="G94" s="34">
        <v>6.3E-2</v>
      </c>
      <c r="I94" s="34">
        <v>0.93700000000000006</v>
      </c>
      <c r="J94" s="34">
        <v>1</v>
      </c>
      <c r="K94" s="4"/>
    </row>
    <row r="95" spans="1:11" x14ac:dyDescent="0.45">
      <c r="A95" s="13">
        <v>152</v>
      </c>
      <c r="B95" s="2" t="s">
        <v>160</v>
      </c>
      <c r="C95" s="2" t="s">
        <v>161</v>
      </c>
      <c r="D95" s="16">
        <v>39</v>
      </c>
      <c r="E95" s="34">
        <v>0.89700000000000002</v>
      </c>
      <c r="F95" s="34">
        <v>2.6000000000000002E-2</v>
      </c>
      <c r="G95" s="34">
        <v>7.6999999999999999E-2</v>
      </c>
      <c r="I95" s="34">
        <v>0.92299999999999993</v>
      </c>
      <c r="J95" s="34">
        <v>0.93700000000000006</v>
      </c>
      <c r="K95" s="4"/>
    </row>
    <row r="96" spans="1:11" x14ac:dyDescent="0.45">
      <c r="A96" s="13">
        <v>107</v>
      </c>
      <c r="B96" s="2" t="s">
        <v>178</v>
      </c>
      <c r="C96" s="2" t="s">
        <v>179</v>
      </c>
      <c r="D96" s="16">
        <v>27</v>
      </c>
      <c r="E96" s="34">
        <v>0.88900000000000001</v>
      </c>
      <c r="F96" s="34">
        <v>0.111</v>
      </c>
      <c r="G96" s="34">
        <v>0</v>
      </c>
      <c r="I96" s="34">
        <v>1</v>
      </c>
      <c r="J96" s="34">
        <v>0.86</v>
      </c>
      <c r="K96" s="4"/>
    </row>
    <row r="97" spans="1:11" x14ac:dyDescent="0.45">
      <c r="A97" s="13">
        <v>69</v>
      </c>
      <c r="B97" s="2" t="s">
        <v>158</v>
      </c>
      <c r="C97" s="2" t="s">
        <v>159</v>
      </c>
      <c r="D97" s="16">
        <v>79</v>
      </c>
      <c r="E97" s="34">
        <v>0.8859999999999999</v>
      </c>
      <c r="F97" s="34">
        <v>8.900000000000001E-2</v>
      </c>
      <c r="G97" s="34">
        <v>2.5000000000000001E-2</v>
      </c>
      <c r="I97" s="34">
        <v>0.97499999999999998</v>
      </c>
      <c r="J97" s="43">
        <v>0.65100000000000002</v>
      </c>
      <c r="K97" s="4"/>
    </row>
    <row r="98" spans="1:11" x14ac:dyDescent="0.45">
      <c r="A98" s="13">
        <v>133</v>
      </c>
      <c r="B98" s="2" t="s">
        <v>338</v>
      </c>
      <c r="C98" s="2" t="s">
        <v>339</v>
      </c>
      <c r="D98" s="16">
        <v>44</v>
      </c>
      <c r="E98" s="34">
        <v>0.8859999999999999</v>
      </c>
      <c r="F98" s="34">
        <v>0.114</v>
      </c>
      <c r="G98" s="34">
        <v>0</v>
      </c>
      <c r="I98" s="34">
        <v>1</v>
      </c>
      <c r="J98" s="34">
        <v>0.88</v>
      </c>
      <c r="K98" s="4"/>
    </row>
    <row r="99" spans="1:11" x14ac:dyDescent="0.45">
      <c r="A99" s="13">
        <v>78</v>
      </c>
      <c r="B99" s="2" t="s">
        <v>174</v>
      </c>
      <c r="C99" s="2" t="s">
        <v>175</v>
      </c>
      <c r="D99" s="16">
        <v>69</v>
      </c>
      <c r="E99" s="34">
        <v>0.88400000000000001</v>
      </c>
      <c r="F99" s="34">
        <v>1.3999999999999999E-2</v>
      </c>
      <c r="G99" s="34">
        <v>0.10099999999999999</v>
      </c>
      <c r="I99" s="34">
        <v>0.89900000000000002</v>
      </c>
      <c r="J99" s="34">
        <v>0.95099999999999996</v>
      </c>
      <c r="K99" s="4"/>
    </row>
    <row r="100" spans="1:11" x14ac:dyDescent="0.45">
      <c r="A100" s="13">
        <v>86</v>
      </c>
      <c r="B100" s="2" t="s">
        <v>249</v>
      </c>
      <c r="C100" s="2" t="s">
        <v>250</v>
      </c>
      <c r="D100" s="16">
        <v>83</v>
      </c>
      <c r="E100" s="34">
        <v>0.878</v>
      </c>
      <c r="F100" s="34">
        <v>0.11</v>
      </c>
      <c r="G100" s="34">
        <v>1.2E-2</v>
      </c>
      <c r="I100" s="34">
        <v>0.98799999999999999</v>
      </c>
      <c r="J100" s="34" t="s">
        <v>200</v>
      </c>
      <c r="K100" s="4"/>
    </row>
    <row r="101" spans="1:11" x14ac:dyDescent="0.45">
      <c r="A101" s="13">
        <v>58</v>
      </c>
      <c r="B101" s="2" t="s">
        <v>106</v>
      </c>
      <c r="C101" s="2" t="s">
        <v>107</v>
      </c>
      <c r="D101" s="16">
        <v>80</v>
      </c>
      <c r="E101" s="34">
        <v>0.875</v>
      </c>
      <c r="F101" s="34">
        <v>0.125</v>
      </c>
      <c r="G101" s="34">
        <v>0</v>
      </c>
      <c r="I101" s="34">
        <v>1</v>
      </c>
      <c r="J101" s="34">
        <v>0.78400000000000003</v>
      </c>
      <c r="K101" s="4"/>
    </row>
    <row r="102" spans="1:11" x14ac:dyDescent="0.45">
      <c r="A102" s="13">
        <v>91</v>
      </c>
      <c r="B102" s="2" t="s">
        <v>110</v>
      </c>
      <c r="C102" s="2" t="s">
        <v>111</v>
      </c>
      <c r="D102" s="16">
        <v>44</v>
      </c>
      <c r="E102" s="34">
        <v>0.875</v>
      </c>
      <c r="F102" s="34">
        <v>0.1</v>
      </c>
      <c r="G102" s="34">
        <v>2.5000000000000001E-2</v>
      </c>
      <c r="I102" s="34">
        <v>0.97499999999999998</v>
      </c>
      <c r="J102" s="34">
        <v>0.82200000000000006</v>
      </c>
      <c r="K102" s="4"/>
    </row>
    <row r="103" spans="1:11" x14ac:dyDescent="0.45">
      <c r="A103" s="13">
        <v>96</v>
      </c>
      <c r="B103" s="2" t="s">
        <v>60</v>
      </c>
      <c r="C103" s="2" t="s">
        <v>61</v>
      </c>
      <c r="D103" s="16">
        <v>80</v>
      </c>
      <c r="E103" s="34">
        <v>0.875</v>
      </c>
      <c r="F103" s="34">
        <v>7.4999999999999997E-2</v>
      </c>
      <c r="G103" s="34">
        <v>0.05</v>
      </c>
      <c r="I103" s="34">
        <v>0.95</v>
      </c>
      <c r="J103" s="34">
        <v>0.77099999999999991</v>
      </c>
      <c r="K103" s="4"/>
    </row>
    <row r="104" spans="1:11" x14ac:dyDescent="0.45">
      <c r="A104" s="13">
        <v>85</v>
      </c>
      <c r="B104" s="2" t="s">
        <v>56</v>
      </c>
      <c r="C104" s="2" t="s">
        <v>57</v>
      </c>
      <c r="D104" s="16">
        <v>94</v>
      </c>
      <c r="E104" s="34">
        <v>0.86199999999999999</v>
      </c>
      <c r="F104" s="34">
        <v>0.106</v>
      </c>
      <c r="G104" s="34">
        <v>3.2000000000000001E-2</v>
      </c>
      <c r="I104" s="34">
        <v>0.96799999999999997</v>
      </c>
      <c r="J104" s="43">
        <v>0.85699999999999998</v>
      </c>
      <c r="K104" s="4"/>
    </row>
    <row r="105" spans="1:11" x14ac:dyDescent="0.45">
      <c r="A105" s="13">
        <v>46</v>
      </c>
      <c r="B105" s="2" t="s">
        <v>342</v>
      </c>
      <c r="C105" s="2" t="s">
        <v>343</v>
      </c>
      <c r="D105" s="16">
        <v>36</v>
      </c>
      <c r="E105" s="34">
        <v>0.86099999999999999</v>
      </c>
      <c r="F105" s="34">
        <v>5.5999999999999994E-2</v>
      </c>
      <c r="G105" s="34">
        <v>8.3000000000000004E-2</v>
      </c>
      <c r="I105" s="34">
        <v>0.91700000000000004</v>
      </c>
      <c r="J105" s="34">
        <v>0.96</v>
      </c>
      <c r="K105" s="4"/>
    </row>
    <row r="106" spans="1:11" x14ac:dyDescent="0.45">
      <c r="A106" s="13">
        <v>159</v>
      </c>
      <c r="B106" s="2" t="s">
        <v>215</v>
      </c>
      <c r="C106" s="2" t="s">
        <v>216</v>
      </c>
      <c r="D106" s="16">
        <v>80</v>
      </c>
      <c r="E106" s="34">
        <v>0.85499999999999998</v>
      </c>
      <c r="F106" s="34">
        <v>0.105</v>
      </c>
      <c r="G106" s="34">
        <v>3.9E-2</v>
      </c>
      <c r="I106" s="34">
        <v>0.96099999999999997</v>
      </c>
      <c r="J106" s="34">
        <v>0.97799999999999998</v>
      </c>
      <c r="K106" s="4"/>
    </row>
    <row r="107" spans="1:11" x14ac:dyDescent="0.45">
      <c r="A107" s="83" t="s">
        <v>225</v>
      </c>
      <c r="B107" s="84" t="s">
        <v>226</v>
      </c>
      <c r="C107" s="84" t="s">
        <v>226</v>
      </c>
      <c r="D107" s="85">
        <v>10642</v>
      </c>
      <c r="E107" s="86">
        <v>0.85099999999999998</v>
      </c>
      <c r="F107" s="87">
        <v>6.5000000000000002E-2</v>
      </c>
      <c r="G107" s="86">
        <v>8.4000000000000005E-2</v>
      </c>
      <c r="I107" s="87">
        <v>0.91600000000000004</v>
      </c>
      <c r="J107" s="88">
        <v>0.85</v>
      </c>
      <c r="K107" s="4"/>
    </row>
    <row r="108" spans="1:11" x14ac:dyDescent="0.45">
      <c r="A108" s="13">
        <v>99</v>
      </c>
      <c r="B108" s="2" t="s">
        <v>237</v>
      </c>
      <c r="C108" s="2" t="s">
        <v>238</v>
      </c>
      <c r="D108" s="16">
        <v>75</v>
      </c>
      <c r="E108" s="34">
        <v>0.85099999999999998</v>
      </c>
      <c r="F108" s="34">
        <v>0.122</v>
      </c>
      <c r="G108" s="34">
        <v>2.7000000000000003E-2</v>
      </c>
      <c r="I108" s="34">
        <v>0.97299999999999998</v>
      </c>
      <c r="J108" s="34">
        <v>0.96099999999999997</v>
      </c>
      <c r="K108" s="4"/>
    </row>
    <row r="109" spans="1:11" x14ac:dyDescent="0.45">
      <c r="A109" s="13">
        <v>32</v>
      </c>
      <c r="B109" s="2" t="s">
        <v>276</v>
      </c>
      <c r="C109" s="2" t="s">
        <v>277</v>
      </c>
      <c r="D109" s="16">
        <v>60</v>
      </c>
      <c r="E109" s="34">
        <v>0.85</v>
      </c>
      <c r="F109" s="34">
        <v>0.13300000000000001</v>
      </c>
      <c r="G109" s="34">
        <v>1.7000000000000001E-2</v>
      </c>
      <c r="I109" s="34">
        <v>0.98299999999999998</v>
      </c>
      <c r="J109" s="34">
        <v>0.97799999999999998</v>
      </c>
      <c r="K109" s="4"/>
    </row>
    <row r="110" spans="1:11" x14ac:dyDescent="0.45">
      <c r="A110" s="13">
        <v>83</v>
      </c>
      <c r="B110" s="2" t="s">
        <v>100</v>
      </c>
      <c r="C110" s="2" t="s">
        <v>101</v>
      </c>
      <c r="D110" s="16">
        <v>40</v>
      </c>
      <c r="E110" s="34">
        <v>0.85</v>
      </c>
      <c r="F110" s="34">
        <v>0.1</v>
      </c>
      <c r="G110" s="34">
        <v>0.05</v>
      </c>
      <c r="I110" s="34">
        <v>0.95</v>
      </c>
      <c r="J110" s="34">
        <v>0.92900000000000005</v>
      </c>
      <c r="K110" s="4"/>
    </row>
    <row r="111" spans="1:11" x14ac:dyDescent="0.45">
      <c r="A111" s="13">
        <v>134</v>
      </c>
      <c r="B111" s="2" t="s">
        <v>314</v>
      </c>
      <c r="C111" s="2" t="s">
        <v>315</v>
      </c>
      <c r="D111" s="16">
        <v>40</v>
      </c>
      <c r="E111" s="34">
        <v>0.85</v>
      </c>
      <c r="F111" s="34">
        <v>0.15</v>
      </c>
      <c r="G111" s="34">
        <v>0</v>
      </c>
      <c r="I111" s="34">
        <v>1</v>
      </c>
      <c r="J111" s="34">
        <v>0.58299999999999996</v>
      </c>
      <c r="K111" s="4"/>
    </row>
    <row r="112" spans="1:11" x14ac:dyDescent="0.45">
      <c r="A112" s="13">
        <v>160</v>
      </c>
      <c r="B112" s="2" t="s">
        <v>217</v>
      </c>
      <c r="C112" s="2" t="s">
        <v>218</v>
      </c>
      <c r="D112" s="16">
        <v>64</v>
      </c>
      <c r="E112" s="34">
        <v>0.85</v>
      </c>
      <c r="F112" s="34">
        <v>0.05</v>
      </c>
      <c r="G112" s="34">
        <v>0.1</v>
      </c>
      <c r="I112" s="34">
        <v>0.9</v>
      </c>
      <c r="J112" s="34">
        <v>0.65300000000000002</v>
      </c>
      <c r="K112" s="4"/>
    </row>
    <row r="113" spans="1:11" x14ac:dyDescent="0.45">
      <c r="A113" s="13">
        <v>41</v>
      </c>
      <c r="B113" s="2" t="s">
        <v>257</v>
      </c>
      <c r="C113" s="2" t="s">
        <v>258</v>
      </c>
      <c r="D113" s="16">
        <v>78</v>
      </c>
      <c r="E113" s="34">
        <v>0.84499999999999997</v>
      </c>
      <c r="F113" s="34">
        <v>4.2000000000000003E-2</v>
      </c>
      <c r="G113" s="34">
        <v>0.113</v>
      </c>
      <c r="I113" s="34">
        <v>0.88700000000000001</v>
      </c>
      <c r="J113" s="31">
        <v>0.91700000000000004</v>
      </c>
      <c r="K113" s="4"/>
    </row>
    <row r="114" spans="1:11" x14ac:dyDescent="0.45">
      <c r="A114" s="13">
        <v>59</v>
      </c>
      <c r="B114" s="2" t="s">
        <v>340</v>
      </c>
      <c r="C114" s="2" t="s">
        <v>341</v>
      </c>
      <c r="D114" s="16">
        <v>88</v>
      </c>
      <c r="E114" s="34">
        <v>0.84099999999999997</v>
      </c>
      <c r="F114" s="34">
        <v>3.4000000000000002E-2</v>
      </c>
      <c r="G114" s="34">
        <v>0.125</v>
      </c>
      <c r="I114" s="34">
        <v>0.875</v>
      </c>
      <c r="J114" s="34">
        <v>0.90300000000000002</v>
      </c>
      <c r="K114" s="4"/>
    </row>
    <row r="115" spans="1:11" x14ac:dyDescent="0.45">
      <c r="A115" s="13">
        <v>124</v>
      </c>
      <c r="B115" s="2" t="s">
        <v>86</v>
      </c>
      <c r="C115" s="2" t="s">
        <v>87</v>
      </c>
      <c r="D115" s="16">
        <v>81</v>
      </c>
      <c r="E115" s="34">
        <v>0.83299999999999996</v>
      </c>
      <c r="F115" s="34">
        <v>7.6999999999999999E-2</v>
      </c>
      <c r="G115" s="34">
        <v>0.09</v>
      </c>
      <c r="I115" s="34">
        <v>0.91</v>
      </c>
      <c r="J115" s="34">
        <v>0.91700000000000004</v>
      </c>
      <c r="K115" s="4"/>
    </row>
    <row r="116" spans="1:11" x14ac:dyDescent="0.45">
      <c r="A116" s="13">
        <v>158</v>
      </c>
      <c r="B116" s="2" t="s">
        <v>247</v>
      </c>
      <c r="C116" s="2" t="s">
        <v>248</v>
      </c>
      <c r="D116" s="16">
        <v>80</v>
      </c>
      <c r="E116" s="34">
        <v>0.82499999999999996</v>
      </c>
      <c r="F116" s="34">
        <v>0.16300000000000001</v>
      </c>
      <c r="G116" s="34">
        <v>1.3000000000000001E-2</v>
      </c>
      <c r="I116" s="34">
        <v>0.98799999999999999</v>
      </c>
      <c r="J116" s="34">
        <v>0.81599999999999995</v>
      </c>
      <c r="K116" s="4"/>
    </row>
    <row r="117" spans="1:11" x14ac:dyDescent="0.45">
      <c r="A117" s="13">
        <v>12</v>
      </c>
      <c r="B117" s="2" t="s">
        <v>186</v>
      </c>
      <c r="C117" s="2" t="s">
        <v>187</v>
      </c>
      <c r="D117" s="16">
        <v>62</v>
      </c>
      <c r="E117" s="34">
        <v>0.82299999999999995</v>
      </c>
      <c r="F117" s="34">
        <v>0.17699999999999999</v>
      </c>
      <c r="G117" s="34">
        <v>0</v>
      </c>
      <c r="I117" s="34">
        <v>1</v>
      </c>
      <c r="J117" s="14">
        <v>1</v>
      </c>
      <c r="K117" s="4"/>
    </row>
    <row r="118" spans="1:11" x14ac:dyDescent="0.45">
      <c r="A118" s="13">
        <v>100</v>
      </c>
      <c r="B118" s="2" t="s">
        <v>332</v>
      </c>
      <c r="C118" s="2" t="s">
        <v>333</v>
      </c>
      <c r="D118" s="16">
        <v>44</v>
      </c>
      <c r="E118" s="34">
        <v>0.81400000000000006</v>
      </c>
      <c r="F118" s="34">
        <v>4.7E-2</v>
      </c>
      <c r="G118" s="34">
        <v>0.14000000000000001</v>
      </c>
      <c r="I118" s="34">
        <v>0.86</v>
      </c>
      <c r="J118" s="34">
        <v>0.98299999999999998</v>
      </c>
      <c r="K118" s="4"/>
    </row>
    <row r="119" spans="1:11" x14ac:dyDescent="0.45">
      <c r="A119" s="13">
        <v>79</v>
      </c>
      <c r="B119" s="2" t="s">
        <v>231</v>
      </c>
      <c r="C119" s="2" t="s">
        <v>232</v>
      </c>
      <c r="D119" s="16">
        <v>80</v>
      </c>
      <c r="E119" s="34">
        <v>0.81299999999999994</v>
      </c>
      <c r="F119" s="34">
        <v>0.125</v>
      </c>
      <c r="G119" s="34">
        <v>6.3E-2</v>
      </c>
      <c r="I119" s="34">
        <v>0.93799999999999994</v>
      </c>
      <c r="J119" s="34">
        <v>0.93299999999999994</v>
      </c>
      <c r="K119" s="4"/>
    </row>
    <row r="120" spans="1:11" x14ac:dyDescent="0.45">
      <c r="A120" s="13">
        <v>6</v>
      </c>
      <c r="B120" s="2" t="s">
        <v>296</v>
      </c>
      <c r="C120" s="2" t="s">
        <v>297</v>
      </c>
      <c r="D120" s="16">
        <v>37</v>
      </c>
      <c r="E120" s="34">
        <v>0.81099999999999994</v>
      </c>
      <c r="F120" s="34">
        <v>0.16200000000000001</v>
      </c>
      <c r="G120" s="34">
        <v>2.7000000000000003E-2</v>
      </c>
      <c r="I120" s="34">
        <v>0.97299999999999998</v>
      </c>
      <c r="J120" s="14">
        <v>1</v>
      </c>
      <c r="K120" s="4"/>
    </row>
    <row r="121" spans="1:11" x14ac:dyDescent="0.45">
      <c r="A121" s="13">
        <v>16</v>
      </c>
      <c r="B121" s="2" t="s">
        <v>118</v>
      </c>
      <c r="C121" s="2" t="s">
        <v>119</v>
      </c>
      <c r="D121" s="16">
        <v>80</v>
      </c>
      <c r="E121" s="34">
        <v>0.8</v>
      </c>
      <c r="F121" s="34">
        <v>0.16300000000000001</v>
      </c>
      <c r="G121" s="34">
        <v>3.7999999999999999E-2</v>
      </c>
      <c r="I121" s="34">
        <v>0.96299999999999997</v>
      </c>
      <c r="J121" s="34">
        <v>0.77800000000000002</v>
      </c>
      <c r="K121" s="4"/>
    </row>
    <row r="122" spans="1:11" x14ac:dyDescent="0.45">
      <c r="A122" s="13">
        <v>27</v>
      </c>
      <c r="B122" s="2" t="s">
        <v>348</v>
      </c>
      <c r="C122" s="2" t="s">
        <v>349</v>
      </c>
      <c r="D122" s="16">
        <v>40</v>
      </c>
      <c r="E122" s="34">
        <v>0.8</v>
      </c>
      <c r="F122" s="34">
        <v>0.2</v>
      </c>
      <c r="G122" s="34">
        <v>0</v>
      </c>
      <c r="I122" s="34">
        <v>1</v>
      </c>
      <c r="J122" s="34">
        <v>0.97900000000000009</v>
      </c>
      <c r="K122" s="4"/>
    </row>
    <row r="123" spans="1:11" x14ac:dyDescent="0.45">
      <c r="A123" s="13">
        <v>151</v>
      </c>
      <c r="B123" s="2" t="s">
        <v>346</v>
      </c>
      <c r="C123" s="2" t="s">
        <v>347</v>
      </c>
      <c r="D123" s="16">
        <v>55</v>
      </c>
      <c r="E123" s="34">
        <v>0.79599999999999993</v>
      </c>
      <c r="F123" s="34">
        <v>7.400000000000001E-2</v>
      </c>
      <c r="G123" s="34">
        <v>0.13</v>
      </c>
      <c r="I123" s="34">
        <v>0.87</v>
      </c>
      <c r="J123" s="34">
        <v>0.71700000000000008</v>
      </c>
      <c r="K123" s="4"/>
    </row>
    <row r="124" spans="1:11" x14ac:dyDescent="0.45">
      <c r="A124" s="13">
        <v>36</v>
      </c>
      <c r="B124" s="2" t="s">
        <v>294</v>
      </c>
      <c r="C124" s="2" t="s">
        <v>295</v>
      </c>
      <c r="D124" s="16">
        <v>78</v>
      </c>
      <c r="E124" s="34">
        <v>0.79500000000000004</v>
      </c>
      <c r="F124" s="34">
        <v>7.6999999999999999E-2</v>
      </c>
      <c r="G124" s="34">
        <v>0.128</v>
      </c>
      <c r="I124" s="34">
        <v>0.872</v>
      </c>
      <c r="J124" s="34">
        <v>0.97900000000000009</v>
      </c>
      <c r="K124" s="4"/>
    </row>
    <row r="125" spans="1:11" x14ac:dyDescent="0.45">
      <c r="A125" s="13">
        <v>67</v>
      </c>
      <c r="B125" s="2" t="s">
        <v>198</v>
      </c>
      <c r="C125" s="2" t="s">
        <v>199</v>
      </c>
      <c r="D125" s="16">
        <v>81</v>
      </c>
      <c r="E125" s="34">
        <v>0.79</v>
      </c>
      <c r="F125" s="34">
        <v>0.19800000000000001</v>
      </c>
      <c r="G125" s="34">
        <v>1.2E-2</v>
      </c>
      <c r="I125" s="34">
        <v>0.98799999999999999</v>
      </c>
      <c r="J125" s="34" t="s">
        <v>200</v>
      </c>
      <c r="K125" s="4"/>
    </row>
    <row r="126" spans="1:11" x14ac:dyDescent="0.45">
      <c r="A126" s="13">
        <v>42</v>
      </c>
      <c r="B126" s="2" t="s">
        <v>290</v>
      </c>
      <c r="C126" s="2" t="s">
        <v>291</v>
      </c>
      <c r="D126" s="16">
        <v>79</v>
      </c>
      <c r="E126" s="34">
        <v>0.78200000000000003</v>
      </c>
      <c r="F126" s="34">
        <v>0.154</v>
      </c>
      <c r="G126" s="34">
        <v>6.4000000000000001E-2</v>
      </c>
      <c r="I126" s="34">
        <v>0.93599999999999994</v>
      </c>
      <c r="J126" s="34">
        <v>0.93299999999999994</v>
      </c>
      <c r="K126" s="4"/>
    </row>
    <row r="127" spans="1:11" x14ac:dyDescent="0.45">
      <c r="A127" s="13">
        <v>26</v>
      </c>
      <c r="B127" s="2" t="s">
        <v>312</v>
      </c>
      <c r="C127" s="2" t="s">
        <v>313</v>
      </c>
      <c r="D127" s="16">
        <v>40</v>
      </c>
      <c r="E127" s="34">
        <v>0.77500000000000002</v>
      </c>
      <c r="F127" s="34">
        <v>7.4999999999999997E-2</v>
      </c>
      <c r="G127" s="34">
        <v>0.15</v>
      </c>
      <c r="I127" s="34">
        <v>0.85</v>
      </c>
      <c r="J127" s="43">
        <v>0.88900000000000001</v>
      </c>
      <c r="K127" s="4"/>
    </row>
    <row r="128" spans="1:11" x14ac:dyDescent="0.45">
      <c r="A128" s="13">
        <v>72</v>
      </c>
      <c r="B128" s="2" t="s">
        <v>76</v>
      </c>
      <c r="C128" s="2" t="s">
        <v>77</v>
      </c>
      <c r="D128" s="16">
        <v>40</v>
      </c>
      <c r="E128" s="34">
        <v>0.77500000000000002</v>
      </c>
      <c r="F128" s="34">
        <v>2.5000000000000001E-2</v>
      </c>
      <c r="G128" s="34">
        <v>0.2</v>
      </c>
      <c r="I128" s="34">
        <v>0.8</v>
      </c>
      <c r="J128" s="34">
        <v>0.86</v>
      </c>
      <c r="K128" s="4"/>
    </row>
    <row r="129" spans="1:11" x14ac:dyDescent="0.45">
      <c r="A129" s="13">
        <v>81</v>
      </c>
      <c r="B129" s="2" t="s">
        <v>272</v>
      </c>
      <c r="C129" s="2" t="s">
        <v>273</v>
      </c>
      <c r="D129" s="16">
        <v>44</v>
      </c>
      <c r="E129" s="34">
        <v>0.77300000000000002</v>
      </c>
      <c r="F129" s="34">
        <v>4.4999999999999998E-2</v>
      </c>
      <c r="G129" s="34">
        <v>0.182</v>
      </c>
      <c r="I129" s="34">
        <v>0.81799999999999995</v>
      </c>
      <c r="J129" s="34">
        <v>0.72900000000000009</v>
      </c>
      <c r="K129" s="4"/>
    </row>
    <row r="130" spans="1:11" x14ac:dyDescent="0.45">
      <c r="A130" s="13">
        <v>104</v>
      </c>
      <c r="B130" s="2" t="s">
        <v>68</v>
      </c>
      <c r="C130" s="2" t="s">
        <v>69</v>
      </c>
      <c r="D130" s="16">
        <v>41</v>
      </c>
      <c r="E130" s="34">
        <v>0.75599999999999989</v>
      </c>
      <c r="F130" s="34">
        <v>0.122</v>
      </c>
      <c r="G130" s="34">
        <v>0.122</v>
      </c>
      <c r="I130" s="34">
        <v>0.878</v>
      </c>
      <c r="J130" s="34">
        <v>0.96</v>
      </c>
      <c r="K130" s="4"/>
    </row>
    <row r="131" spans="1:11" x14ac:dyDescent="0.45">
      <c r="A131" s="13">
        <v>2</v>
      </c>
      <c r="B131" s="2" t="s">
        <v>288</v>
      </c>
      <c r="C131" s="2" t="s">
        <v>289</v>
      </c>
      <c r="D131" s="16">
        <v>43</v>
      </c>
      <c r="E131" s="34">
        <v>0.74400000000000011</v>
      </c>
      <c r="F131" s="34">
        <v>0.20899999999999999</v>
      </c>
      <c r="G131" s="34">
        <v>4.7E-2</v>
      </c>
      <c r="I131" s="34">
        <v>0.95299999999999996</v>
      </c>
      <c r="J131" s="31">
        <v>0.86699999999999999</v>
      </c>
      <c r="K131" s="4"/>
    </row>
    <row r="132" spans="1:11" x14ac:dyDescent="0.45">
      <c r="A132" s="13">
        <v>153</v>
      </c>
      <c r="B132" s="2" t="s">
        <v>126</v>
      </c>
      <c r="C132" s="2" t="s">
        <v>127</v>
      </c>
      <c r="D132" s="16">
        <v>40</v>
      </c>
      <c r="E132" s="34">
        <v>0.74400000000000011</v>
      </c>
      <c r="F132" s="34">
        <v>0.128</v>
      </c>
      <c r="G132" s="34">
        <v>0.128</v>
      </c>
      <c r="I132" s="34">
        <v>0.872</v>
      </c>
      <c r="J132" s="34">
        <v>0.92799999999999994</v>
      </c>
      <c r="K132" s="4"/>
    </row>
    <row r="133" spans="1:11" x14ac:dyDescent="0.45">
      <c r="A133" s="13">
        <v>71</v>
      </c>
      <c r="B133" s="2" t="s">
        <v>320</v>
      </c>
      <c r="C133" s="2" t="s">
        <v>321</v>
      </c>
      <c r="D133" s="16">
        <v>75</v>
      </c>
      <c r="E133" s="34">
        <v>0.74299999999999999</v>
      </c>
      <c r="F133" s="34">
        <v>0.21600000000000003</v>
      </c>
      <c r="G133" s="34">
        <v>4.0999999999999995E-2</v>
      </c>
      <c r="I133" s="34">
        <v>0.95900000000000007</v>
      </c>
      <c r="J133" s="34">
        <v>0.82700000000000007</v>
      </c>
      <c r="K133" s="4"/>
    </row>
    <row r="134" spans="1:11" x14ac:dyDescent="0.45">
      <c r="A134" s="13">
        <v>7</v>
      </c>
      <c r="B134" s="2" t="s">
        <v>164</v>
      </c>
      <c r="C134" s="2" t="s">
        <v>165</v>
      </c>
      <c r="D134" s="16">
        <v>60</v>
      </c>
      <c r="E134" s="34">
        <v>0.73699999999999999</v>
      </c>
      <c r="F134" s="34">
        <v>0.24600000000000002</v>
      </c>
      <c r="G134" s="34">
        <v>1.8000000000000002E-2</v>
      </c>
      <c r="I134" s="34">
        <v>0.98199999999999998</v>
      </c>
      <c r="J134" s="31">
        <v>0.314</v>
      </c>
      <c r="K134" s="4"/>
    </row>
    <row r="135" spans="1:11" x14ac:dyDescent="0.45">
      <c r="A135" s="13">
        <v>155</v>
      </c>
      <c r="B135" s="2" t="s">
        <v>274</v>
      </c>
      <c r="C135" s="2" t="s">
        <v>275</v>
      </c>
      <c r="D135" s="16">
        <v>73</v>
      </c>
      <c r="E135" s="34">
        <v>0.73599999999999999</v>
      </c>
      <c r="F135" s="34">
        <v>5.5999999999999994E-2</v>
      </c>
      <c r="G135" s="34">
        <v>0.20800000000000002</v>
      </c>
      <c r="I135" s="34">
        <v>0.79200000000000004</v>
      </c>
      <c r="J135" s="34">
        <v>0.96</v>
      </c>
      <c r="K135" s="4"/>
    </row>
    <row r="136" spans="1:11" x14ac:dyDescent="0.45">
      <c r="A136" s="13">
        <v>21</v>
      </c>
      <c r="B136" s="2" t="s">
        <v>239</v>
      </c>
      <c r="C136" s="2" t="s">
        <v>240</v>
      </c>
      <c r="D136" s="16">
        <v>42</v>
      </c>
      <c r="E136" s="34">
        <v>0.73199999999999998</v>
      </c>
      <c r="F136" s="34">
        <v>9.8000000000000004E-2</v>
      </c>
      <c r="G136" s="34">
        <v>0.17100000000000001</v>
      </c>
      <c r="I136" s="34">
        <v>0.82900000000000007</v>
      </c>
      <c r="J136" s="43">
        <v>0.50900000000000001</v>
      </c>
      <c r="K136" s="4"/>
    </row>
    <row r="137" spans="1:11" x14ac:dyDescent="0.45">
      <c r="A137" s="13">
        <v>29</v>
      </c>
      <c r="B137" s="2" t="s">
        <v>148</v>
      </c>
      <c r="C137" s="2" t="s">
        <v>149</v>
      </c>
      <c r="D137" s="16">
        <v>60</v>
      </c>
      <c r="E137" s="34">
        <v>0.71700000000000008</v>
      </c>
      <c r="F137" s="34">
        <v>0.13200000000000001</v>
      </c>
      <c r="G137" s="34">
        <v>0.151</v>
      </c>
      <c r="I137" s="34">
        <v>0.84900000000000009</v>
      </c>
      <c r="J137" s="34">
        <v>0.90599999999999992</v>
      </c>
      <c r="K137" s="4"/>
    </row>
    <row r="138" spans="1:11" x14ac:dyDescent="0.45">
      <c r="A138" s="13">
        <v>40</v>
      </c>
      <c r="B138" s="2" t="s">
        <v>298</v>
      </c>
      <c r="C138" s="2" t="s">
        <v>299</v>
      </c>
      <c r="D138" s="16">
        <v>42</v>
      </c>
      <c r="E138" s="34">
        <v>0.71400000000000008</v>
      </c>
      <c r="F138" s="34">
        <v>4.8000000000000001E-2</v>
      </c>
      <c r="G138" s="34">
        <v>0.23800000000000002</v>
      </c>
      <c r="I138" s="34">
        <v>0.76200000000000001</v>
      </c>
      <c r="J138" s="34">
        <v>0.98</v>
      </c>
      <c r="K138" s="4"/>
    </row>
    <row r="139" spans="1:11" x14ac:dyDescent="0.45">
      <c r="A139" s="13">
        <v>90</v>
      </c>
      <c r="B139" s="2" t="s">
        <v>140</v>
      </c>
      <c r="C139" s="2" t="s">
        <v>141</v>
      </c>
      <c r="D139" s="16">
        <v>31</v>
      </c>
      <c r="E139" s="34">
        <v>0.71</v>
      </c>
      <c r="F139" s="34">
        <v>0.129</v>
      </c>
      <c r="G139" s="34">
        <v>0.161</v>
      </c>
      <c r="I139" s="34">
        <v>0.83900000000000008</v>
      </c>
      <c r="J139" s="34">
        <v>0.83700000000000008</v>
      </c>
      <c r="K139" s="4"/>
    </row>
    <row r="140" spans="1:11" x14ac:dyDescent="0.45">
      <c r="A140" s="13">
        <v>123</v>
      </c>
      <c r="B140" s="2" t="s">
        <v>94</v>
      </c>
      <c r="C140" s="2" t="s">
        <v>95</v>
      </c>
      <c r="D140" s="16">
        <v>66</v>
      </c>
      <c r="E140" s="34">
        <v>0.70299999999999996</v>
      </c>
      <c r="F140" s="34">
        <v>0</v>
      </c>
      <c r="G140" s="34">
        <v>0.29699999999999999</v>
      </c>
      <c r="I140" s="34">
        <v>0.70299999999999996</v>
      </c>
      <c r="J140" s="14">
        <v>1</v>
      </c>
      <c r="K140" s="4"/>
    </row>
    <row r="141" spans="1:11" x14ac:dyDescent="0.45">
      <c r="A141" s="13">
        <v>52</v>
      </c>
      <c r="B141" s="2" t="s">
        <v>259</v>
      </c>
      <c r="C141" s="2" t="s">
        <v>370</v>
      </c>
      <c r="D141" s="16">
        <v>64</v>
      </c>
      <c r="E141" s="34">
        <v>0.69499999999999995</v>
      </c>
      <c r="F141" s="34">
        <v>5.0999999999999997E-2</v>
      </c>
      <c r="G141" s="34">
        <v>0.254</v>
      </c>
      <c r="I141" s="34">
        <v>0.746</v>
      </c>
      <c r="J141" s="34">
        <v>1</v>
      </c>
      <c r="K141" s="4"/>
    </row>
    <row r="142" spans="1:11" x14ac:dyDescent="0.45">
      <c r="A142" s="13">
        <v>70</v>
      </c>
      <c r="B142" s="2" t="s">
        <v>266</v>
      </c>
      <c r="C142" s="2" t="s">
        <v>267</v>
      </c>
      <c r="D142" s="16">
        <v>80</v>
      </c>
      <c r="E142" s="34">
        <v>0.68799999999999994</v>
      </c>
      <c r="F142" s="34">
        <v>0.313</v>
      </c>
      <c r="G142" s="34">
        <v>0</v>
      </c>
      <c r="I142" s="34">
        <v>1</v>
      </c>
      <c r="J142" s="34">
        <v>0.89800000000000002</v>
      </c>
      <c r="K142" s="4"/>
    </row>
    <row r="143" spans="1:11" x14ac:dyDescent="0.45">
      <c r="A143" s="13">
        <v>8</v>
      </c>
      <c r="B143" s="2" t="s">
        <v>241</v>
      </c>
      <c r="C143" s="2" t="s">
        <v>242</v>
      </c>
      <c r="D143" s="16">
        <v>37</v>
      </c>
      <c r="E143" s="34">
        <v>0.67599999999999993</v>
      </c>
      <c r="F143" s="34">
        <v>0.32400000000000001</v>
      </c>
      <c r="G143" s="34">
        <v>0</v>
      </c>
      <c r="I143" s="34">
        <v>1</v>
      </c>
      <c r="J143" s="14">
        <v>0.74</v>
      </c>
      <c r="K143" s="4"/>
    </row>
    <row r="144" spans="1:11" x14ac:dyDescent="0.45">
      <c r="A144" s="13">
        <v>109</v>
      </c>
      <c r="B144" s="2" t="s">
        <v>192</v>
      </c>
      <c r="C144" s="2" t="s">
        <v>193</v>
      </c>
      <c r="D144" s="16">
        <v>49</v>
      </c>
      <c r="E144" s="34">
        <v>0.65300000000000002</v>
      </c>
      <c r="F144" s="34">
        <v>0.184</v>
      </c>
      <c r="G144" s="34">
        <v>0.16300000000000001</v>
      </c>
      <c r="I144" s="34">
        <v>0.83700000000000008</v>
      </c>
      <c r="J144" s="34">
        <v>0.96299999999999997</v>
      </c>
      <c r="K144" s="4"/>
    </row>
    <row r="145" spans="1:11" x14ac:dyDescent="0.45">
      <c r="A145" s="13">
        <v>156</v>
      </c>
      <c r="B145" s="2" t="s">
        <v>262</v>
      </c>
      <c r="C145" s="2" t="s">
        <v>263</v>
      </c>
      <c r="D145" s="16">
        <v>64</v>
      </c>
      <c r="E145" s="34">
        <v>0.64300000000000002</v>
      </c>
      <c r="F145" s="34">
        <v>7.0999999999999994E-2</v>
      </c>
      <c r="G145" s="34">
        <v>0.28600000000000003</v>
      </c>
      <c r="I145" s="34">
        <v>0.71400000000000008</v>
      </c>
      <c r="J145" s="34">
        <v>0.95900000000000007</v>
      </c>
      <c r="K145" s="4"/>
    </row>
    <row r="146" spans="1:11" x14ac:dyDescent="0.45">
      <c r="A146" s="13">
        <v>150</v>
      </c>
      <c r="B146" s="2" t="s">
        <v>328</v>
      </c>
      <c r="C146" s="2" t="s">
        <v>329</v>
      </c>
      <c r="D146" s="16">
        <v>77</v>
      </c>
      <c r="E146" s="34">
        <v>0.64</v>
      </c>
      <c r="F146" s="34">
        <v>0.13300000000000001</v>
      </c>
      <c r="G146" s="34">
        <v>0.22699999999999998</v>
      </c>
      <c r="I146" s="34">
        <v>0.77300000000000002</v>
      </c>
      <c r="J146" s="34">
        <v>0.72900000000000009</v>
      </c>
      <c r="K146" s="4"/>
    </row>
    <row r="147" spans="1:11" x14ac:dyDescent="0.45">
      <c r="A147" s="13">
        <v>164</v>
      </c>
      <c r="B147" s="2" t="s">
        <v>90</v>
      </c>
      <c r="C147" s="2" t="s">
        <v>91</v>
      </c>
      <c r="D147" s="16">
        <v>80</v>
      </c>
      <c r="E147" s="34">
        <v>0.63800000000000001</v>
      </c>
      <c r="F147" s="34">
        <v>0</v>
      </c>
      <c r="G147" s="34">
        <v>0.36299999999999999</v>
      </c>
      <c r="I147" s="34">
        <v>0.63800000000000001</v>
      </c>
      <c r="J147" s="34">
        <v>0.72900000000000009</v>
      </c>
      <c r="K147" s="4"/>
    </row>
    <row r="148" spans="1:11" x14ac:dyDescent="0.45">
      <c r="A148" s="13">
        <v>11</v>
      </c>
      <c r="B148" s="2" t="s">
        <v>316</v>
      </c>
      <c r="C148" s="2" t="s">
        <v>317</v>
      </c>
      <c r="D148" s="16">
        <v>37</v>
      </c>
      <c r="E148" s="34">
        <v>0.59399999999999997</v>
      </c>
      <c r="F148" s="34">
        <v>9.4E-2</v>
      </c>
      <c r="G148" s="34">
        <v>0.313</v>
      </c>
      <c r="I148" s="34">
        <v>0.68799999999999994</v>
      </c>
      <c r="J148" s="31">
        <v>0.88600000000000001</v>
      </c>
      <c r="K148" s="4"/>
    </row>
    <row r="149" spans="1:11" x14ac:dyDescent="0.45">
      <c r="A149" s="13">
        <v>89</v>
      </c>
      <c r="B149" s="2" t="s">
        <v>156</v>
      </c>
      <c r="C149" s="2" t="s">
        <v>157</v>
      </c>
      <c r="D149" s="16">
        <v>40</v>
      </c>
      <c r="E149" s="34">
        <v>0.57499999999999996</v>
      </c>
      <c r="F149" s="34">
        <v>0.17499999999999999</v>
      </c>
      <c r="G149" s="34">
        <v>0.25</v>
      </c>
      <c r="I149" s="34">
        <v>0.75</v>
      </c>
      <c r="J149" s="34">
        <v>0.62</v>
      </c>
      <c r="K149" s="4"/>
    </row>
    <row r="150" spans="1:11" x14ac:dyDescent="0.45">
      <c r="A150" s="13">
        <v>51</v>
      </c>
      <c r="B150" s="2" t="s">
        <v>194</v>
      </c>
      <c r="C150" s="2" t="s">
        <v>195</v>
      </c>
      <c r="D150" s="16">
        <v>55</v>
      </c>
      <c r="E150" s="34">
        <v>0.57399999999999995</v>
      </c>
      <c r="F150" s="34">
        <v>1.9E-2</v>
      </c>
      <c r="G150" s="34">
        <v>0.40700000000000003</v>
      </c>
      <c r="I150" s="34">
        <v>0.59299999999999997</v>
      </c>
      <c r="J150" s="34">
        <v>0.97699999999999998</v>
      </c>
      <c r="K150" s="4"/>
    </row>
    <row r="151" spans="1:11" x14ac:dyDescent="0.45">
      <c r="A151" s="13">
        <v>138</v>
      </c>
      <c r="B151" s="2" t="s">
        <v>286</v>
      </c>
      <c r="C151" s="2" t="s">
        <v>287</v>
      </c>
      <c r="D151" s="16">
        <v>100</v>
      </c>
      <c r="E151" s="34">
        <v>0.55600000000000005</v>
      </c>
      <c r="F151" s="34">
        <v>8.1000000000000003E-2</v>
      </c>
      <c r="G151" s="34">
        <v>0.36399999999999999</v>
      </c>
      <c r="I151" s="34">
        <v>0.63600000000000001</v>
      </c>
      <c r="J151" s="34">
        <v>0.98099999999999998</v>
      </c>
      <c r="K151" s="4"/>
    </row>
    <row r="152" spans="1:11" x14ac:dyDescent="0.45">
      <c r="A152" s="13">
        <v>87</v>
      </c>
      <c r="B152" s="2" t="s">
        <v>144</v>
      </c>
      <c r="C152" s="2" t="s">
        <v>145</v>
      </c>
      <c r="D152" s="16">
        <v>40</v>
      </c>
      <c r="E152" s="34">
        <v>0.55000000000000004</v>
      </c>
      <c r="F152" s="34">
        <v>0</v>
      </c>
      <c r="G152" s="34">
        <v>0.45</v>
      </c>
      <c r="I152" s="34">
        <v>0.55000000000000004</v>
      </c>
      <c r="J152" s="34">
        <v>0.875</v>
      </c>
      <c r="K152" s="4"/>
    </row>
    <row r="153" spans="1:11" x14ac:dyDescent="0.45">
      <c r="A153" s="13">
        <v>34</v>
      </c>
      <c r="B153" s="2" t="s">
        <v>120</v>
      </c>
      <c r="C153" s="2" t="s">
        <v>121</v>
      </c>
      <c r="D153" s="16">
        <v>40</v>
      </c>
      <c r="E153" s="34">
        <v>0.52900000000000003</v>
      </c>
      <c r="F153" s="34">
        <v>0.38200000000000001</v>
      </c>
      <c r="G153" s="34">
        <v>8.8000000000000009E-2</v>
      </c>
      <c r="I153" s="34">
        <v>0.91200000000000003</v>
      </c>
      <c r="J153" s="34">
        <v>0.97699999999999998</v>
      </c>
      <c r="K153" s="4"/>
    </row>
    <row r="154" spans="1:11" x14ac:dyDescent="0.45">
      <c r="A154" s="13">
        <v>20</v>
      </c>
      <c r="B154" s="2" t="s">
        <v>360</v>
      </c>
      <c r="C154" s="2" t="s">
        <v>361</v>
      </c>
      <c r="D154" s="16">
        <v>80</v>
      </c>
      <c r="E154" s="34">
        <v>0.51300000000000001</v>
      </c>
      <c r="F154" s="34">
        <v>0.16300000000000001</v>
      </c>
      <c r="G154" s="34">
        <v>0.32500000000000001</v>
      </c>
      <c r="I154" s="34">
        <v>0.67500000000000004</v>
      </c>
      <c r="J154" s="34">
        <v>0.98099999999999998</v>
      </c>
      <c r="K154" s="4"/>
    </row>
    <row r="155" spans="1:11" x14ac:dyDescent="0.45">
      <c r="A155" s="13">
        <v>28</v>
      </c>
      <c r="B155" s="2" t="s">
        <v>243</v>
      </c>
      <c r="C155" s="2" t="s">
        <v>244</v>
      </c>
      <c r="D155" s="16">
        <v>49</v>
      </c>
      <c r="E155" s="34">
        <v>0.51300000000000001</v>
      </c>
      <c r="F155" s="34">
        <v>0.20499999999999999</v>
      </c>
      <c r="G155" s="34">
        <v>0.28199999999999997</v>
      </c>
      <c r="I155" s="34">
        <v>0.71799999999999997</v>
      </c>
      <c r="J155" s="34">
        <v>0.94</v>
      </c>
      <c r="K155" s="4"/>
    </row>
    <row r="156" spans="1:11" x14ac:dyDescent="0.45">
      <c r="A156" s="13">
        <v>103</v>
      </c>
      <c r="B156" s="2" t="s">
        <v>264</v>
      </c>
      <c r="C156" s="2" t="s">
        <v>265</v>
      </c>
      <c r="D156" s="16">
        <v>78</v>
      </c>
      <c r="E156" s="34">
        <v>0.5</v>
      </c>
      <c r="F156" s="34">
        <v>0.105</v>
      </c>
      <c r="G156" s="34">
        <v>0.39500000000000002</v>
      </c>
      <c r="I156" s="34">
        <v>0.60499999999999998</v>
      </c>
      <c r="J156" s="34">
        <v>0.94</v>
      </c>
      <c r="K156" s="4"/>
    </row>
    <row r="157" spans="1:11" x14ac:dyDescent="0.45">
      <c r="A157" s="13">
        <v>92</v>
      </c>
      <c r="B157" s="2" t="s">
        <v>150</v>
      </c>
      <c r="C157" s="2" t="s">
        <v>151</v>
      </c>
      <c r="D157" s="16">
        <v>67</v>
      </c>
      <c r="E157" s="34">
        <v>0.49299999999999999</v>
      </c>
      <c r="F157" s="34">
        <v>0.44799999999999995</v>
      </c>
      <c r="G157" s="34">
        <v>0.06</v>
      </c>
      <c r="I157" s="34">
        <v>0.94</v>
      </c>
      <c r="J157" s="34">
        <v>0.9840000000000001</v>
      </c>
      <c r="K157" s="4"/>
    </row>
    <row r="158" spans="1:11" x14ac:dyDescent="0.45">
      <c r="A158" s="13">
        <v>64</v>
      </c>
      <c r="B158" s="2" t="s">
        <v>162</v>
      </c>
      <c r="C158" s="2" t="s">
        <v>163</v>
      </c>
      <c r="D158" s="16">
        <v>54</v>
      </c>
      <c r="E158" s="34">
        <v>0.43099999999999999</v>
      </c>
      <c r="F158" s="34">
        <v>0</v>
      </c>
      <c r="G158" s="34">
        <v>0.56899999999999995</v>
      </c>
      <c r="I158" s="34">
        <v>0.43099999999999999</v>
      </c>
      <c r="J158" s="34">
        <v>1</v>
      </c>
      <c r="K158" s="4"/>
    </row>
    <row r="159" spans="1:11" x14ac:dyDescent="0.45">
      <c r="A159" s="13">
        <v>5</v>
      </c>
      <c r="B159" s="2" t="s">
        <v>292</v>
      </c>
      <c r="C159" s="2" t="s">
        <v>293</v>
      </c>
      <c r="D159" s="16">
        <v>36</v>
      </c>
      <c r="E159" s="34">
        <v>0.42899999999999999</v>
      </c>
      <c r="F159" s="34">
        <v>0.25700000000000001</v>
      </c>
      <c r="G159" s="34">
        <v>0.314</v>
      </c>
      <c r="I159" s="34">
        <v>0.68599999999999994</v>
      </c>
      <c r="J159" s="34" t="s">
        <v>200</v>
      </c>
      <c r="K159" s="4"/>
    </row>
    <row r="160" spans="1:11" x14ac:dyDescent="0.45">
      <c r="A160" s="13">
        <v>15</v>
      </c>
      <c r="B160" s="2" t="s">
        <v>62</v>
      </c>
      <c r="C160" s="2" t="s">
        <v>63</v>
      </c>
      <c r="D160" s="16">
        <v>48</v>
      </c>
      <c r="E160" s="34">
        <v>0.375</v>
      </c>
      <c r="F160" s="34">
        <v>0.56299999999999994</v>
      </c>
      <c r="G160" s="34">
        <v>6.3E-2</v>
      </c>
      <c r="I160" s="34">
        <v>0.93799999999999994</v>
      </c>
      <c r="J160" s="34">
        <v>0.82499999999999996</v>
      </c>
      <c r="K160" s="4"/>
    </row>
    <row r="161" spans="1:11" x14ac:dyDescent="0.45">
      <c r="A161" s="13">
        <v>61</v>
      </c>
      <c r="B161" s="2" t="s">
        <v>318</v>
      </c>
      <c r="C161" s="2" t="s">
        <v>319</v>
      </c>
      <c r="D161" s="16">
        <v>61</v>
      </c>
      <c r="E161" s="34">
        <v>0.36700000000000005</v>
      </c>
      <c r="F161" s="34">
        <v>0.53299999999999992</v>
      </c>
      <c r="G161" s="34">
        <v>0.1</v>
      </c>
      <c r="I161" s="34">
        <v>0.9</v>
      </c>
      <c r="J161" s="34">
        <v>1</v>
      </c>
      <c r="K161" s="4"/>
    </row>
    <row r="162" spans="1:11" x14ac:dyDescent="0.45">
      <c r="A162" s="13">
        <v>22</v>
      </c>
      <c r="B162" s="2" t="s">
        <v>278</v>
      </c>
      <c r="C162" s="2" t="s">
        <v>279</v>
      </c>
      <c r="D162" s="16">
        <v>80</v>
      </c>
      <c r="E162" s="34">
        <v>0.35100000000000003</v>
      </c>
      <c r="F162" s="34">
        <v>5.2000000000000005E-2</v>
      </c>
      <c r="G162" s="34">
        <v>0.59699999999999998</v>
      </c>
      <c r="I162" s="34">
        <v>0.40299999999999997</v>
      </c>
      <c r="J162" s="34">
        <v>0.58799999999999997</v>
      </c>
      <c r="K162" s="4"/>
    </row>
    <row r="163" spans="1:11" x14ac:dyDescent="0.45">
      <c r="A163" s="13">
        <v>94</v>
      </c>
      <c r="B163" s="2" t="s">
        <v>362</v>
      </c>
      <c r="C163" s="2" t="s">
        <v>363</v>
      </c>
      <c r="D163" s="16">
        <v>76</v>
      </c>
      <c r="E163" s="34">
        <v>0.33299999999999996</v>
      </c>
      <c r="F163" s="34">
        <v>1.3000000000000001E-2</v>
      </c>
      <c r="G163" s="34">
        <v>0.65300000000000002</v>
      </c>
      <c r="I163" s="34">
        <v>0.34700000000000003</v>
      </c>
      <c r="J163" s="34">
        <v>0.95900000000000007</v>
      </c>
      <c r="K163" s="4"/>
    </row>
    <row r="164" spans="1:11" x14ac:dyDescent="0.45">
      <c r="A164" s="13">
        <v>126</v>
      </c>
      <c r="B164" s="2" t="s">
        <v>152</v>
      </c>
      <c r="C164" s="2" t="s">
        <v>153</v>
      </c>
      <c r="D164" s="16">
        <v>50</v>
      </c>
      <c r="E164" s="34">
        <v>0.30399999999999999</v>
      </c>
      <c r="F164" s="34">
        <v>0.19600000000000001</v>
      </c>
      <c r="G164" s="34">
        <v>0.5</v>
      </c>
      <c r="I164" s="34">
        <v>0.5</v>
      </c>
      <c r="J164" s="34">
        <v>1</v>
      </c>
      <c r="K164" s="4"/>
    </row>
    <row r="165" spans="1:11" x14ac:dyDescent="0.45">
      <c r="A165" s="13">
        <v>93</v>
      </c>
      <c r="B165" s="2" t="s">
        <v>322</v>
      </c>
      <c r="C165" s="2" t="s">
        <v>323</v>
      </c>
      <c r="D165" s="16">
        <v>58</v>
      </c>
      <c r="E165" s="34">
        <v>0.29799999999999999</v>
      </c>
      <c r="F165" s="34">
        <v>0.26300000000000001</v>
      </c>
      <c r="G165" s="34">
        <v>0.439</v>
      </c>
      <c r="I165" s="34">
        <v>0.56100000000000005</v>
      </c>
      <c r="J165" s="34">
        <v>0.98</v>
      </c>
      <c r="K165" s="4"/>
    </row>
    <row r="166" spans="1:11" x14ac:dyDescent="0.45">
      <c r="A166" s="13">
        <v>84</v>
      </c>
      <c r="B166" s="2" t="s">
        <v>354</v>
      </c>
      <c r="C166" s="2" t="s">
        <v>355</v>
      </c>
      <c r="D166" s="16">
        <v>80</v>
      </c>
      <c r="E166" s="34">
        <v>0.28800000000000003</v>
      </c>
      <c r="F166" s="34">
        <v>0.113</v>
      </c>
      <c r="G166" s="34">
        <v>0.6</v>
      </c>
      <c r="I166" s="34">
        <v>0.4</v>
      </c>
      <c r="J166" s="34">
        <v>0.83900000000000008</v>
      </c>
      <c r="K166" s="4"/>
    </row>
    <row r="167" spans="1:11" x14ac:dyDescent="0.45">
      <c r="A167" s="13">
        <v>31</v>
      </c>
      <c r="B167" s="2" t="s">
        <v>209</v>
      </c>
      <c r="C167" s="2" t="s">
        <v>210</v>
      </c>
      <c r="D167" s="16">
        <v>86</v>
      </c>
      <c r="E167" s="34">
        <v>5.9000000000000004E-2</v>
      </c>
      <c r="F167" s="34">
        <v>3.5000000000000003E-2</v>
      </c>
      <c r="G167" s="34">
        <v>0.90599999999999992</v>
      </c>
      <c r="I167" s="34">
        <v>9.4E-2</v>
      </c>
      <c r="J167" s="34">
        <v>0.95599999999999996</v>
      </c>
      <c r="K167" s="4"/>
    </row>
    <row r="168" spans="1:11" x14ac:dyDescent="0.45">
      <c r="A168" s="13">
        <v>4</v>
      </c>
      <c r="B168" s="2" t="s">
        <v>330</v>
      </c>
      <c r="C168" s="2" t="s">
        <v>331</v>
      </c>
      <c r="D168" s="16">
        <v>38</v>
      </c>
      <c r="E168" s="34">
        <v>2.6000000000000002E-2</v>
      </c>
      <c r="F168" s="34">
        <v>2.6000000000000002E-2</v>
      </c>
      <c r="G168" s="34">
        <v>0.94700000000000006</v>
      </c>
      <c r="I168" s="34">
        <v>5.2999999999999999E-2</v>
      </c>
      <c r="J168" s="31">
        <v>0.89400000000000002</v>
      </c>
    </row>
    <row r="170" spans="1:11" x14ac:dyDescent="0.45">
      <c r="E170" s="34"/>
      <c r="I170" s="35"/>
    </row>
    <row r="171" spans="1:11" x14ac:dyDescent="0.45">
      <c r="E171" s="34"/>
    </row>
    <row r="172" spans="1:11" x14ac:dyDescent="0.45">
      <c r="E172" s="34"/>
    </row>
  </sheetData>
  <sortState xmlns:xlrd2="http://schemas.microsoft.com/office/spreadsheetml/2017/richdata2" ref="A2:J168">
    <sortCondition descending="1" ref="E2:E168"/>
  </sortState>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1E8A3-375E-466A-8E29-F8FB21626311}">
  <sheetPr>
    <tabColor rgb="FF92D050"/>
  </sheetPr>
  <dimension ref="A1:K168"/>
  <sheetViews>
    <sheetView zoomScale="80" zoomScaleNormal="80" workbookViewId="0">
      <selection activeCell="C22" sqref="C22"/>
    </sheetView>
  </sheetViews>
  <sheetFormatPr defaultColWidth="8.81640625" defaultRowHeight="16.5" x14ac:dyDescent="0.45"/>
  <cols>
    <col min="1" max="1" width="11.54296875" style="13" customWidth="1"/>
    <col min="2" max="2" width="12.453125" style="2" customWidth="1"/>
    <col min="3" max="3" width="41.453125" style="2" customWidth="1"/>
    <col min="4" max="4" width="21.81640625" style="16" customWidth="1"/>
    <col min="5" max="7" width="19.1796875" style="34" customWidth="1"/>
    <col min="8" max="8" width="11.453125" style="2" customWidth="1"/>
    <col min="9" max="16384" width="8.81640625" style="2"/>
  </cols>
  <sheetData>
    <row r="1" spans="1:11" ht="33" x14ac:dyDescent="0.45">
      <c r="A1" s="27" t="s">
        <v>20</v>
      </c>
      <c r="B1" s="26" t="s">
        <v>21</v>
      </c>
      <c r="C1" s="26" t="s">
        <v>22</v>
      </c>
      <c r="D1" s="17" t="s">
        <v>23</v>
      </c>
      <c r="E1" s="36" t="s">
        <v>24</v>
      </c>
      <c r="F1" s="36" t="s">
        <v>25</v>
      </c>
      <c r="G1" s="36" t="s">
        <v>371</v>
      </c>
    </row>
    <row r="2" spans="1:11" x14ac:dyDescent="0.45">
      <c r="A2" s="13">
        <v>1</v>
      </c>
      <c r="B2" s="2" t="s">
        <v>170</v>
      </c>
      <c r="C2" s="1" t="s">
        <v>171</v>
      </c>
      <c r="D2" s="16">
        <v>72</v>
      </c>
      <c r="E2" s="34">
        <v>1</v>
      </c>
      <c r="F2" s="34">
        <v>0</v>
      </c>
      <c r="G2" s="34">
        <v>0</v>
      </c>
      <c r="H2" s="7"/>
      <c r="I2" s="4"/>
      <c r="K2" s="4"/>
    </row>
    <row r="3" spans="1:11" x14ac:dyDescent="0.45">
      <c r="A3" s="13">
        <v>14</v>
      </c>
      <c r="B3" s="2" t="s">
        <v>64</v>
      </c>
      <c r="C3" s="1" t="s">
        <v>65</v>
      </c>
      <c r="D3" s="16">
        <v>43</v>
      </c>
      <c r="E3" s="34">
        <v>1</v>
      </c>
      <c r="F3" s="34">
        <v>0</v>
      </c>
      <c r="G3" s="34">
        <v>0</v>
      </c>
      <c r="H3" s="7"/>
      <c r="I3" s="4"/>
      <c r="K3" s="4"/>
    </row>
    <row r="4" spans="1:11" x14ac:dyDescent="0.45">
      <c r="A4" s="13">
        <v>17</v>
      </c>
      <c r="B4" s="2" t="s">
        <v>32</v>
      </c>
      <c r="C4" s="1" t="s">
        <v>33</v>
      </c>
      <c r="D4" s="16">
        <v>80</v>
      </c>
      <c r="E4" s="34">
        <v>1</v>
      </c>
      <c r="F4" s="34">
        <v>0</v>
      </c>
      <c r="G4" s="34">
        <v>0</v>
      </c>
      <c r="H4" s="7"/>
      <c r="I4" s="4"/>
      <c r="K4" s="4"/>
    </row>
    <row r="5" spans="1:11" x14ac:dyDescent="0.45">
      <c r="A5" s="13">
        <v>19</v>
      </c>
      <c r="B5" s="2" t="s">
        <v>270</v>
      </c>
      <c r="C5" s="1" t="s">
        <v>271</v>
      </c>
      <c r="D5" s="16">
        <v>77</v>
      </c>
      <c r="E5" s="34">
        <v>1</v>
      </c>
      <c r="F5" s="34">
        <v>0</v>
      </c>
      <c r="G5" s="34">
        <v>0</v>
      </c>
      <c r="H5" s="7"/>
      <c r="I5" s="4"/>
      <c r="K5" s="4"/>
    </row>
    <row r="6" spans="1:11" x14ac:dyDescent="0.45">
      <c r="A6" s="13">
        <v>25</v>
      </c>
      <c r="B6" s="2" t="s">
        <v>245</v>
      </c>
      <c r="C6" s="1" t="s">
        <v>246</v>
      </c>
      <c r="D6" s="16">
        <v>80</v>
      </c>
      <c r="E6" s="34">
        <v>1</v>
      </c>
      <c r="F6" s="34">
        <v>0</v>
      </c>
      <c r="G6" s="34">
        <v>0</v>
      </c>
      <c r="H6" s="7"/>
      <c r="I6" s="4"/>
      <c r="K6" s="4"/>
    </row>
    <row r="7" spans="1:11" x14ac:dyDescent="0.45">
      <c r="A7" s="13">
        <v>33</v>
      </c>
      <c r="B7" s="2" t="s">
        <v>34</v>
      </c>
      <c r="C7" s="1" t="s">
        <v>35</v>
      </c>
      <c r="D7" s="16">
        <v>80</v>
      </c>
      <c r="E7" s="34">
        <v>1</v>
      </c>
      <c r="F7" s="34">
        <v>0</v>
      </c>
      <c r="G7" s="34">
        <v>0</v>
      </c>
      <c r="H7" s="7"/>
      <c r="I7" s="4"/>
      <c r="K7" s="4"/>
    </row>
    <row r="8" spans="1:11" x14ac:dyDescent="0.45">
      <c r="A8" s="13">
        <v>45</v>
      </c>
      <c r="B8" s="2" t="s">
        <v>201</v>
      </c>
      <c r="C8" s="1" t="s">
        <v>202</v>
      </c>
      <c r="D8" s="16">
        <v>80</v>
      </c>
      <c r="E8" s="34">
        <v>1</v>
      </c>
      <c r="F8" s="34">
        <v>0</v>
      </c>
      <c r="G8" s="34">
        <v>0</v>
      </c>
      <c r="H8" s="7"/>
      <c r="I8" s="4"/>
      <c r="K8" s="4"/>
    </row>
    <row r="9" spans="1:11" x14ac:dyDescent="0.45">
      <c r="A9" s="13">
        <v>47</v>
      </c>
      <c r="B9" s="2" t="s">
        <v>36</v>
      </c>
      <c r="C9" s="1" t="s">
        <v>37</v>
      </c>
      <c r="D9" s="16">
        <v>40</v>
      </c>
      <c r="E9" s="34">
        <v>1</v>
      </c>
      <c r="F9" s="34">
        <v>0</v>
      </c>
      <c r="G9" s="34">
        <v>0</v>
      </c>
      <c r="H9" s="7"/>
      <c r="I9" s="4"/>
      <c r="K9" s="4"/>
    </row>
    <row r="10" spans="1:11" x14ac:dyDescent="0.45">
      <c r="A10" s="13">
        <v>48</v>
      </c>
      <c r="B10" s="2" t="s">
        <v>142</v>
      </c>
      <c r="C10" s="1" t="s">
        <v>143</v>
      </c>
      <c r="D10" s="16">
        <v>40</v>
      </c>
      <c r="E10" s="34">
        <v>1</v>
      </c>
      <c r="F10" s="34">
        <v>0</v>
      </c>
      <c r="G10" s="34">
        <v>0</v>
      </c>
      <c r="H10" s="7"/>
      <c r="I10" s="4"/>
      <c r="K10" s="4"/>
    </row>
    <row r="11" spans="1:11" x14ac:dyDescent="0.45">
      <c r="A11" s="13">
        <v>49</v>
      </c>
      <c r="B11" s="2" t="s">
        <v>358</v>
      </c>
      <c r="C11" s="1" t="s">
        <v>359</v>
      </c>
      <c r="D11" s="16">
        <v>53</v>
      </c>
      <c r="E11" s="34">
        <v>1</v>
      </c>
      <c r="F11" s="34">
        <v>0</v>
      </c>
      <c r="G11" s="34">
        <v>0</v>
      </c>
      <c r="H11" s="7"/>
      <c r="I11" s="4"/>
      <c r="K11" s="4"/>
    </row>
    <row r="12" spans="1:11" x14ac:dyDescent="0.45">
      <c r="A12" s="13">
        <v>54</v>
      </c>
      <c r="B12" s="2" t="s">
        <v>72</v>
      </c>
      <c r="C12" s="1" t="s">
        <v>73</v>
      </c>
      <c r="D12" s="16">
        <v>40</v>
      </c>
      <c r="E12" s="34">
        <v>1</v>
      </c>
      <c r="F12" s="34">
        <v>0</v>
      </c>
      <c r="G12" s="34">
        <v>0</v>
      </c>
      <c r="H12" s="7"/>
      <c r="I12" s="4"/>
      <c r="K12" s="4"/>
    </row>
    <row r="13" spans="1:11" x14ac:dyDescent="0.45">
      <c r="A13" s="13">
        <v>55</v>
      </c>
      <c r="B13" s="2" t="s">
        <v>168</v>
      </c>
      <c r="C13" s="1" t="s">
        <v>169</v>
      </c>
      <c r="D13" s="16">
        <v>80</v>
      </c>
      <c r="E13" s="34">
        <v>1</v>
      </c>
      <c r="F13" s="34">
        <v>0</v>
      </c>
      <c r="G13" s="34">
        <v>0</v>
      </c>
      <c r="H13" s="7"/>
      <c r="I13" s="4"/>
      <c r="K13" s="4"/>
    </row>
    <row r="14" spans="1:11" x14ac:dyDescent="0.45">
      <c r="A14" s="13">
        <v>57</v>
      </c>
      <c r="B14" s="2" t="s">
        <v>98</v>
      </c>
      <c r="C14" s="1" t="s">
        <v>99</v>
      </c>
      <c r="D14" s="16">
        <v>40</v>
      </c>
      <c r="E14" s="34">
        <v>1</v>
      </c>
      <c r="F14" s="34">
        <v>0</v>
      </c>
      <c r="G14" s="34">
        <v>0</v>
      </c>
      <c r="H14" s="7"/>
      <c r="I14" s="4"/>
      <c r="K14" s="4"/>
    </row>
    <row r="15" spans="1:11" x14ac:dyDescent="0.45">
      <c r="A15" s="13">
        <v>63</v>
      </c>
      <c r="B15" s="2" t="s">
        <v>38</v>
      </c>
      <c r="C15" s="1" t="s">
        <v>372</v>
      </c>
      <c r="D15" s="16">
        <v>40</v>
      </c>
      <c r="E15" s="34">
        <v>1</v>
      </c>
      <c r="F15" s="34">
        <v>0</v>
      </c>
      <c r="G15" s="34">
        <v>0</v>
      </c>
      <c r="H15" s="7"/>
      <c r="I15" s="4"/>
      <c r="K15" s="4"/>
    </row>
    <row r="16" spans="1:11" x14ac:dyDescent="0.45">
      <c r="A16" s="13">
        <v>65</v>
      </c>
      <c r="B16" s="2" t="s">
        <v>74</v>
      </c>
      <c r="C16" s="1" t="s">
        <v>75</v>
      </c>
      <c r="D16" s="16">
        <v>80</v>
      </c>
      <c r="E16" s="34">
        <v>1</v>
      </c>
      <c r="F16" s="34">
        <v>0</v>
      </c>
      <c r="G16" s="34">
        <v>0</v>
      </c>
      <c r="H16" s="7"/>
      <c r="I16" s="4"/>
      <c r="K16" s="4"/>
    </row>
    <row r="17" spans="1:11" x14ac:dyDescent="0.45">
      <c r="A17" s="13">
        <v>74</v>
      </c>
      <c r="B17" s="2" t="s">
        <v>122</v>
      </c>
      <c r="C17" s="1" t="s">
        <v>123</v>
      </c>
      <c r="D17" s="16">
        <v>80</v>
      </c>
      <c r="E17" s="34">
        <v>1</v>
      </c>
      <c r="F17" s="34">
        <v>0</v>
      </c>
      <c r="G17" s="34">
        <v>0</v>
      </c>
      <c r="H17" s="7"/>
      <c r="I17" s="4"/>
      <c r="K17" s="4"/>
    </row>
    <row r="18" spans="1:11" x14ac:dyDescent="0.45">
      <c r="A18" s="13">
        <v>76</v>
      </c>
      <c r="B18" s="2" t="s">
        <v>344</v>
      </c>
      <c r="C18" s="1" t="s">
        <v>345</v>
      </c>
      <c r="D18" s="16">
        <v>40</v>
      </c>
      <c r="E18" s="34">
        <v>1</v>
      </c>
      <c r="F18" s="34">
        <v>0</v>
      </c>
      <c r="G18" s="34">
        <v>0</v>
      </c>
      <c r="H18" s="7"/>
      <c r="I18" s="4"/>
      <c r="K18" s="4"/>
    </row>
    <row r="19" spans="1:11" x14ac:dyDescent="0.45">
      <c r="A19" s="13">
        <v>82</v>
      </c>
      <c r="B19" s="2" t="s">
        <v>124</v>
      </c>
      <c r="C19" s="1" t="s">
        <v>125</v>
      </c>
      <c r="D19" s="16">
        <v>80</v>
      </c>
      <c r="E19" s="34">
        <v>1</v>
      </c>
      <c r="F19" s="34">
        <v>0</v>
      </c>
      <c r="G19" s="34">
        <v>0</v>
      </c>
      <c r="H19" s="7"/>
      <c r="I19" s="4"/>
      <c r="K19" s="4"/>
    </row>
    <row r="20" spans="1:11" x14ac:dyDescent="0.45">
      <c r="A20" s="13">
        <v>95</v>
      </c>
      <c r="B20" s="2" t="s">
        <v>223</v>
      </c>
      <c r="C20" s="1" t="s">
        <v>373</v>
      </c>
      <c r="D20" s="16">
        <v>79</v>
      </c>
      <c r="E20" s="34">
        <v>1</v>
      </c>
      <c r="F20" s="34">
        <v>0</v>
      </c>
      <c r="G20" s="34">
        <v>0</v>
      </c>
      <c r="H20" s="7"/>
      <c r="I20" s="4"/>
      <c r="K20" s="4"/>
    </row>
    <row r="21" spans="1:11" x14ac:dyDescent="0.45">
      <c r="A21" s="13">
        <v>105</v>
      </c>
      <c r="B21" s="2" t="s">
        <v>116</v>
      </c>
      <c r="C21" s="1" t="s">
        <v>117</v>
      </c>
      <c r="D21" s="16">
        <v>54</v>
      </c>
      <c r="E21" s="34">
        <v>1</v>
      </c>
      <c r="F21" s="34">
        <v>0</v>
      </c>
      <c r="G21" s="34">
        <v>0</v>
      </c>
      <c r="H21" s="7"/>
      <c r="I21" s="4"/>
      <c r="K21" s="4"/>
    </row>
    <row r="22" spans="1:11" x14ac:dyDescent="0.45">
      <c r="A22" s="13">
        <v>107</v>
      </c>
      <c r="B22" s="2" t="s">
        <v>178</v>
      </c>
      <c r="C22" s="1" t="s">
        <v>179</v>
      </c>
      <c r="D22" s="16">
        <v>27</v>
      </c>
      <c r="E22" s="34">
        <v>1</v>
      </c>
      <c r="F22" s="34">
        <v>0</v>
      </c>
      <c r="G22" s="34">
        <v>0</v>
      </c>
      <c r="H22" s="7"/>
      <c r="I22" s="4"/>
      <c r="K22" s="4"/>
    </row>
    <row r="23" spans="1:11" x14ac:dyDescent="0.45">
      <c r="A23" s="13">
        <v>108</v>
      </c>
      <c r="B23" s="2" t="s">
        <v>92</v>
      </c>
      <c r="C23" s="1" t="s">
        <v>93</v>
      </c>
      <c r="D23" s="16">
        <v>76</v>
      </c>
      <c r="E23" s="34">
        <v>1</v>
      </c>
      <c r="F23" s="34">
        <v>0</v>
      </c>
      <c r="G23" s="34">
        <v>0</v>
      </c>
      <c r="H23" s="7"/>
      <c r="I23" s="4"/>
      <c r="K23" s="4"/>
    </row>
    <row r="24" spans="1:11" x14ac:dyDescent="0.45">
      <c r="A24" s="13">
        <v>110</v>
      </c>
      <c r="B24" s="2" t="s">
        <v>44</v>
      </c>
      <c r="C24" s="1" t="s">
        <v>45</v>
      </c>
      <c r="D24" s="16">
        <v>40</v>
      </c>
      <c r="E24" s="34">
        <v>1</v>
      </c>
      <c r="F24" s="34">
        <v>0</v>
      </c>
      <c r="G24" s="34">
        <v>0</v>
      </c>
      <c r="H24" s="7"/>
      <c r="I24" s="4"/>
      <c r="K24" s="4"/>
    </row>
    <row r="25" spans="1:11" x14ac:dyDescent="0.45">
      <c r="A25" s="13">
        <v>111</v>
      </c>
      <c r="B25" s="2" t="s">
        <v>78</v>
      </c>
      <c r="C25" s="1" t="s">
        <v>79</v>
      </c>
      <c r="D25" s="16">
        <v>40</v>
      </c>
      <c r="E25" s="34">
        <v>1</v>
      </c>
      <c r="F25" s="34">
        <v>0</v>
      </c>
      <c r="G25" s="34">
        <v>0</v>
      </c>
      <c r="H25" s="7"/>
      <c r="I25" s="4"/>
      <c r="K25" s="4"/>
    </row>
    <row r="26" spans="1:11" x14ac:dyDescent="0.45">
      <c r="A26" s="13">
        <v>118</v>
      </c>
      <c r="B26" s="2" t="s">
        <v>233</v>
      </c>
      <c r="C26" s="1" t="s">
        <v>374</v>
      </c>
      <c r="D26" s="16">
        <v>80</v>
      </c>
      <c r="E26" s="34">
        <v>1</v>
      </c>
      <c r="F26" s="34">
        <v>0</v>
      </c>
      <c r="G26" s="34">
        <v>0</v>
      </c>
      <c r="H26" s="7"/>
      <c r="I26" s="4"/>
      <c r="K26" s="4"/>
    </row>
    <row r="27" spans="1:11" x14ac:dyDescent="0.45">
      <c r="A27" s="13">
        <v>119</v>
      </c>
      <c r="B27" s="2" t="s">
        <v>203</v>
      </c>
      <c r="C27" s="1" t="s">
        <v>204</v>
      </c>
      <c r="D27" s="16">
        <v>40</v>
      </c>
      <c r="E27" s="34">
        <v>1</v>
      </c>
      <c r="F27" s="34">
        <v>0</v>
      </c>
      <c r="G27" s="34">
        <v>0</v>
      </c>
      <c r="H27" s="7"/>
      <c r="I27" s="4"/>
      <c r="K27" s="4"/>
    </row>
    <row r="28" spans="1:11" x14ac:dyDescent="0.45">
      <c r="A28" s="13">
        <v>122</v>
      </c>
      <c r="B28" s="2" t="s">
        <v>334</v>
      </c>
      <c r="C28" s="1" t="s">
        <v>335</v>
      </c>
      <c r="D28" s="16">
        <v>80</v>
      </c>
      <c r="E28" s="34">
        <v>1</v>
      </c>
      <c r="F28" s="34">
        <v>0</v>
      </c>
      <c r="G28" s="34">
        <v>0</v>
      </c>
      <c r="H28" s="7"/>
      <c r="I28" s="4"/>
      <c r="K28" s="4"/>
    </row>
    <row r="29" spans="1:11" x14ac:dyDescent="0.45">
      <c r="A29" s="13">
        <v>125</v>
      </c>
      <c r="B29" s="2" t="s">
        <v>48</v>
      </c>
      <c r="C29" s="1" t="s">
        <v>49</v>
      </c>
      <c r="D29" s="16">
        <v>80</v>
      </c>
      <c r="E29" s="34">
        <v>1</v>
      </c>
      <c r="F29" s="34">
        <v>0</v>
      </c>
      <c r="G29" s="34">
        <v>0</v>
      </c>
      <c r="H29" s="7"/>
      <c r="I29" s="4"/>
      <c r="K29" s="4"/>
    </row>
    <row r="30" spans="1:11" x14ac:dyDescent="0.45">
      <c r="A30" s="13">
        <v>127</v>
      </c>
      <c r="B30" s="2" t="s">
        <v>132</v>
      </c>
      <c r="C30" s="1" t="s">
        <v>133</v>
      </c>
      <c r="D30" s="16">
        <v>78</v>
      </c>
      <c r="E30" s="34">
        <v>1</v>
      </c>
      <c r="F30" s="34">
        <v>0</v>
      </c>
      <c r="G30" s="34">
        <v>0</v>
      </c>
      <c r="H30" s="7"/>
      <c r="I30" s="4"/>
      <c r="K30" s="4"/>
    </row>
    <row r="31" spans="1:11" x14ac:dyDescent="0.45">
      <c r="A31" s="13">
        <v>128</v>
      </c>
      <c r="B31" s="2" t="s">
        <v>300</v>
      </c>
      <c r="C31" s="1" t="s">
        <v>375</v>
      </c>
      <c r="D31" s="16">
        <v>36</v>
      </c>
      <c r="E31" s="34">
        <v>1</v>
      </c>
      <c r="F31" s="34">
        <v>0</v>
      </c>
      <c r="G31" s="34">
        <v>0</v>
      </c>
      <c r="H31" s="7"/>
      <c r="I31" s="4"/>
      <c r="K31" s="4"/>
    </row>
    <row r="32" spans="1:11" x14ac:dyDescent="0.45">
      <c r="A32" s="13">
        <v>129</v>
      </c>
      <c r="B32" s="2" t="s">
        <v>260</v>
      </c>
      <c r="C32" s="1" t="s">
        <v>261</v>
      </c>
      <c r="D32" s="16">
        <v>36</v>
      </c>
      <c r="E32" s="34">
        <v>1</v>
      </c>
      <c r="F32" s="34">
        <v>0</v>
      </c>
      <c r="G32" s="34">
        <v>0</v>
      </c>
      <c r="H32" s="7"/>
      <c r="I32" s="4"/>
      <c r="K32" s="4"/>
    </row>
    <row r="33" spans="1:11" x14ac:dyDescent="0.45">
      <c r="A33" s="13">
        <v>131</v>
      </c>
      <c r="B33" s="2" t="s">
        <v>70</v>
      </c>
      <c r="C33" s="1" t="s">
        <v>71</v>
      </c>
      <c r="D33" s="16">
        <v>82</v>
      </c>
      <c r="E33" s="34">
        <v>1</v>
      </c>
      <c r="F33" s="34">
        <v>0</v>
      </c>
      <c r="G33" s="34">
        <v>0</v>
      </c>
      <c r="H33" s="7"/>
      <c r="I33" s="4"/>
      <c r="K33" s="4"/>
    </row>
    <row r="34" spans="1:11" x14ac:dyDescent="0.45">
      <c r="A34" s="13">
        <v>145</v>
      </c>
      <c r="B34" s="2" t="s">
        <v>136</v>
      </c>
      <c r="C34" s="1" t="s">
        <v>137</v>
      </c>
      <c r="D34" s="16">
        <v>80</v>
      </c>
      <c r="E34" s="34">
        <v>1</v>
      </c>
      <c r="F34" s="34">
        <v>0</v>
      </c>
      <c r="G34" s="34">
        <v>0</v>
      </c>
      <c r="H34" s="7"/>
      <c r="I34" s="4"/>
      <c r="K34" s="4"/>
    </row>
    <row r="35" spans="1:11" x14ac:dyDescent="0.45">
      <c r="A35" s="13">
        <v>147</v>
      </c>
      <c r="B35" s="2" t="s">
        <v>336</v>
      </c>
      <c r="C35" s="1" t="s">
        <v>337</v>
      </c>
      <c r="D35" s="16">
        <v>40</v>
      </c>
      <c r="E35" s="34">
        <v>1</v>
      </c>
      <c r="F35" s="34">
        <v>0</v>
      </c>
      <c r="G35" s="34">
        <v>0</v>
      </c>
      <c r="H35" s="7"/>
      <c r="I35" s="4"/>
      <c r="K35" s="4"/>
    </row>
    <row r="36" spans="1:11" x14ac:dyDescent="0.45">
      <c r="A36" s="13">
        <v>148</v>
      </c>
      <c r="B36" s="2" t="s">
        <v>356</v>
      </c>
      <c r="C36" s="1" t="s">
        <v>357</v>
      </c>
      <c r="D36" s="16">
        <v>40</v>
      </c>
      <c r="E36" s="34">
        <v>1</v>
      </c>
      <c r="F36" s="34">
        <v>0</v>
      </c>
      <c r="G36" s="34">
        <v>0</v>
      </c>
      <c r="H36" s="7"/>
      <c r="I36" s="4"/>
      <c r="K36" s="4"/>
    </row>
    <row r="37" spans="1:11" x14ac:dyDescent="0.45">
      <c r="A37" s="13">
        <v>161</v>
      </c>
      <c r="B37" s="2" t="s">
        <v>350</v>
      </c>
      <c r="C37" s="1" t="s">
        <v>376</v>
      </c>
      <c r="D37" s="16">
        <v>40</v>
      </c>
      <c r="E37" s="34">
        <v>1</v>
      </c>
      <c r="F37" s="34">
        <v>0</v>
      </c>
      <c r="G37" s="34">
        <v>0</v>
      </c>
      <c r="H37" s="7"/>
      <c r="I37" s="4"/>
      <c r="K37" s="4"/>
    </row>
    <row r="38" spans="1:11" x14ac:dyDescent="0.45">
      <c r="A38" s="13">
        <v>73</v>
      </c>
      <c r="B38" s="2" t="s">
        <v>134</v>
      </c>
      <c r="C38" s="1" t="s">
        <v>135</v>
      </c>
      <c r="D38" s="16">
        <v>80</v>
      </c>
      <c r="E38" s="34">
        <v>0.98799999999999999</v>
      </c>
      <c r="F38" s="34">
        <v>0</v>
      </c>
      <c r="G38" s="34">
        <v>1.3000000000000001E-2</v>
      </c>
      <c r="H38" s="7"/>
      <c r="I38" s="4"/>
      <c r="K38" s="4"/>
    </row>
    <row r="39" spans="1:11" x14ac:dyDescent="0.45">
      <c r="A39" s="13">
        <v>97</v>
      </c>
      <c r="B39" s="2" t="s">
        <v>42</v>
      </c>
      <c r="C39" s="1" t="s">
        <v>43</v>
      </c>
      <c r="D39" s="16">
        <v>80</v>
      </c>
      <c r="E39" s="34">
        <v>0.98799999999999999</v>
      </c>
      <c r="F39" s="34">
        <v>1.3000000000000001E-2</v>
      </c>
      <c r="G39" s="34">
        <v>0</v>
      </c>
      <c r="H39" s="7"/>
      <c r="I39" s="4"/>
      <c r="K39" s="4"/>
    </row>
    <row r="40" spans="1:11" x14ac:dyDescent="0.45">
      <c r="A40" s="13">
        <v>106</v>
      </c>
      <c r="B40" s="2" t="s">
        <v>108</v>
      </c>
      <c r="C40" s="1" t="s">
        <v>109</v>
      </c>
      <c r="D40" s="16">
        <v>80</v>
      </c>
      <c r="E40" s="34">
        <v>0.98699999999999999</v>
      </c>
      <c r="F40" s="34">
        <v>1.3000000000000001E-2</v>
      </c>
      <c r="G40" s="34">
        <v>0</v>
      </c>
      <c r="H40" s="7"/>
      <c r="I40" s="4"/>
      <c r="K40" s="4"/>
    </row>
    <row r="41" spans="1:11" x14ac:dyDescent="0.45">
      <c r="A41" s="13">
        <v>120</v>
      </c>
      <c r="B41" s="2" t="s">
        <v>46</v>
      </c>
      <c r="C41" s="1" t="s">
        <v>377</v>
      </c>
      <c r="D41" s="16">
        <v>80</v>
      </c>
      <c r="E41" s="34">
        <v>0.98699999999999999</v>
      </c>
      <c r="F41" s="34">
        <v>1.3000000000000001E-2</v>
      </c>
      <c r="G41" s="34">
        <v>0</v>
      </c>
      <c r="H41" s="7"/>
      <c r="I41" s="4"/>
      <c r="K41" s="4"/>
    </row>
    <row r="42" spans="1:11" x14ac:dyDescent="0.45">
      <c r="A42" s="13">
        <v>165</v>
      </c>
      <c r="B42" s="2" t="s">
        <v>308</v>
      </c>
      <c r="C42" s="1" t="s">
        <v>309</v>
      </c>
      <c r="D42" s="16">
        <v>80</v>
      </c>
      <c r="E42" s="34">
        <v>0.98699999999999999</v>
      </c>
      <c r="F42" s="34">
        <v>1.3000000000000001E-2</v>
      </c>
      <c r="G42" s="34">
        <v>0</v>
      </c>
      <c r="H42" s="7"/>
      <c r="I42" s="4"/>
      <c r="K42" s="4"/>
    </row>
    <row r="43" spans="1:11" x14ac:dyDescent="0.45">
      <c r="A43" s="13">
        <v>12</v>
      </c>
      <c r="B43" s="2" t="s">
        <v>186</v>
      </c>
      <c r="C43" s="1" t="s">
        <v>187</v>
      </c>
      <c r="D43" s="16">
        <v>62</v>
      </c>
      <c r="E43" s="34">
        <v>0.9840000000000001</v>
      </c>
      <c r="F43" s="34">
        <v>1.6E-2</v>
      </c>
      <c r="G43" s="34">
        <v>0</v>
      </c>
      <c r="H43" s="7"/>
      <c r="I43" s="4"/>
      <c r="K43" s="4"/>
    </row>
    <row r="44" spans="1:11" x14ac:dyDescent="0.45">
      <c r="A44" s="13">
        <v>101</v>
      </c>
      <c r="B44" s="2" t="s">
        <v>176</v>
      </c>
      <c r="C44" s="1" t="s">
        <v>177</v>
      </c>
      <c r="D44" s="16">
        <v>61</v>
      </c>
      <c r="E44" s="34">
        <v>0.9840000000000001</v>
      </c>
      <c r="F44" s="34">
        <v>0</v>
      </c>
      <c r="G44" s="34">
        <v>1.6E-2</v>
      </c>
      <c r="H44" s="7"/>
      <c r="I44" s="4"/>
      <c r="K44" s="4"/>
    </row>
    <row r="45" spans="1:11" x14ac:dyDescent="0.45">
      <c r="A45" s="13">
        <v>32</v>
      </c>
      <c r="B45" s="2" t="s">
        <v>276</v>
      </c>
      <c r="C45" s="1" t="s">
        <v>277</v>
      </c>
      <c r="D45" s="16">
        <v>60</v>
      </c>
      <c r="E45" s="34">
        <v>0.98299999999999998</v>
      </c>
      <c r="F45" s="34">
        <v>0</v>
      </c>
      <c r="G45" s="34">
        <v>1.7000000000000001E-2</v>
      </c>
      <c r="H45" s="7"/>
      <c r="I45" s="4"/>
      <c r="K45" s="4"/>
    </row>
    <row r="46" spans="1:11" x14ac:dyDescent="0.45">
      <c r="A46" s="13">
        <v>60</v>
      </c>
      <c r="B46" s="2" t="s">
        <v>112</v>
      </c>
      <c r="C46" s="1" t="s">
        <v>113</v>
      </c>
      <c r="D46" s="16">
        <v>57</v>
      </c>
      <c r="E46" s="34">
        <v>0.98199999999999998</v>
      </c>
      <c r="F46" s="34">
        <v>1.8000000000000002E-2</v>
      </c>
      <c r="G46" s="34">
        <v>0</v>
      </c>
      <c r="H46" s="7"/>
      <c r="I46" s="4"/>
      <c r="K46" s="4"/>
    </row>
    <row r="47" spans="1:11" x14ac:dyDescent="0.45">
      <c r="A47" s="13">
        <v>142</v>
      </c>
      <c r="B47" s="2" t="s">
        <v>146</v>
      </c>
      <c r="C47" s="1" t="s">
        <v>147</v>
      </c>
      <c r="D47" s="16">
        <v>54</v>
      </c>
      <c r="E47" s="34">
        <v>0.98099999999999998</v>
      </c>
      <c r="F47" s="34">
        <v>1.9E-2</v>
      </c>
      <c r="G47" s="34">
        <v>0</v>
      </c>
      <c r="H47" s="7"/>
      <c r="I47" s="4"/>
      <c r="K47" s="4"/>
    </row>
    <row r="48" spans="1:11" x14ac:dyDescent="0.45">
      <c r="A48" s="13">
        <v>3</v>
      </c>
      <c r="B48" s="2" t="s">
        <v>211</v>
      </c>
      <c r="C48" s="1" t="s">
        <v>212</v>
      </c>
      <c r="D48" s="16">
        <v>48</v>
      </c>
      <c r="E48" s="34">
        <v>0.97900000000000009</v>
      </c>
      <c r="F48" s="34">
        <v>2.1000000000000001E-2</v>
      </c>
      <c r="G48" s="34">
        <v>0</v>
      </c>
      <c r="H48" s="7"/>
      <c r="I48" s="4"/>
      <c r="K48" s="4"/>
    </row>
    <row r="49" spans="1:11" x14ac:dyDescent="0.45">
      <c r="A49" s="13">
        <v>37</v>
      </c>
      <c r="B49" s="2" t="s">
        <v>180</v>
      </c>
      <c r="C49" s="1" t="s">
        <v>181</v>
      </c>
      <c r="D49" s="16">
        <v>92</v>
      </c>
      <c r="E49" s="34">
        <v>0.97799999999999998</v>
      </c>
      <c r="F49" s="34">
        <v>2.2000000000000002E-2</v>
      </c>
      <c r="G49" s="34">
        <v>0</v>
      </c>
      <c r="H49" s="7"/>
      <c r="I49" s="4"/>
      <c r="K49" s="4"/>
    </row>
    <row r="50" spans="1:11" x14ac:dyDescent="0.45">
      <c r="A50" s="13">
        <v>13</v>
      </c>
      <c r="B50" s="2" t="s">
        <v>30</v>
      </c>
      <c r="C50" s="1" t="s">
        <v>31</v>
      </c>
      <c r="D50" s="16">
        <v>82</v>
      </c>
      <c r="E50" s="34">
        <v>0.97599999999999998</v>
      </c>
      <c r="F50" s="34">
        <v>2.4E-2</v>
      </c>
      <c r="G50" s="34">
        <v>0</v>
      </c>
      <c r="H50" s="7"/>
      <c r="I50" s="4"/>
      <c r="K50" s="4"/>
    </row>
    <row r="51" spans="1:11" x14ac:dyDescent="0.45">
      <c r="A51" s="13">
        <v>50</v>
      </c>
      <c r="B51" s="2" t="s">
        <v>284</v>
      </c>
      <c r="C51" s="1" t="s">
        <v>285</v>
      </c>
      <c r="D51" s="16">
        <v>81</v>
      </c>
      <c r="E51" s="34">
        <v>0.97499999999999998</v>
      </c>
      <c r="F51" s="34">
        <v>2.5000000000000001E-2</v>
      </c>
      <c r="G51" s="34">
        <v>0</v>
      </c>
      <c r="H51" s="7"/>
      <c r="I51" s="4"/>
      <c r="K51" s="4"/>
    </row>
    <row r="52" spans="1:11" x14ac:dyDescent="0.45">
      <c r="A52" s="13">
        <v>102</v>
      </c>
      <c r="B52" s="2" t="s">
        <v>306</v>
      </c>
      <c r="C52" s="1" t="s">
        <v>307</v>
      </c>
      <c r="D52" s="16">
        <v>80</v>
      </c>
      <c r="E52" s="34">
        <v>0.97499999999999998</v>
      </c>
      <c r="F52" s="34">
        <v>1.3000000000000001E-2</v>
      </c>
      <c r="G52" s="34">
        <v>1.3000000000000001E-2</v>
      </c>
      <c r="H52" s="7"/>
      <c r="I52" s="4"/>
      <c r="K52" s="4"/>
    </row>
    <row r="53" spans="1:11" x14ac:dyDescent="0.45">
      <c r="A53" s="13">
        <v>117</v>
      </c>
      <c r="B53" s="2" t="s">
        <v>213</v>
      </c>
      <c r="C53" s="1" t="s">
        <v>214</v>
      </c>
      <c r="D53" s="16">
        <v>80</v>
      </c>
      <c r="E53" s="34">
        <v>0.97499999999999998</v>
      </c>
      <c r="F53" s="34">
        <v>2.5000000000000001E-2</v>
      </c>
      <c r="G53" s="34">
        <v>0</v>
      </c>
      <c r="H53" s="7"/>
      <c r="I53" s="4"/>
      <c r="K53" s="4"/>
    </row>
    <row r="54" spans="1:11" x14ac:dyDescent="0.45">
      <c r="A54" s="13">
        <v>136</v>
      </c>
      <c r="B54" s="2" t="s">
        <v>154</v>
      </c>
      <c r="C54" s="1" t="s">
        <v>155</v>
      </c>
      <c r="D54" s="16">
        <v>41</v>
      </c>
      <c r="E54" s="34">
        <v>0.97499999999999998</v>
      </c>
      <c r="F54" s="34">
        <v>0</v>
      </c>
      <c r="G54" s="34">
        <v>2.5000000000000001E-2</v>
      </c>
      <c r="H54" s="7"/>
      <c r="I54" s="4"/>
      <c r="K54" s="4"/>
    </row>
    <row r="55" spans="1:11" x14ac:dyDescent="0.45">
      <c r="A55" s="13">
        <v>157</v>
      </c>
      <c r="B55" s="2" t="s">
        <v>128</v>
      </c>
      <c r="C55" s="1" t="s">
        <v>129</v>
      </c>
      <c r="D55" s="16">
        <v>40</v>
      </c>
      <c r="E55" s="34">
        <v>0.97499999999999998</v>
      </c>
      <c r="F55" s="34">
        <v>0</v>
      </c>
      <c r="G55" s="34">
        <v>2.5000000000000001E-2</v>
      </c>
      <c r="H55" s="7"/>
      <c r="I55" s="4"/>
      <c r="K55" s="4"/>
    </row>
    <row r="56" spans="1:11" x14ac:dyDescent="0.45">
      <c r="A56" s="13">
        <v>53</v>
      </c>
      <c r="B56" s="2" t="s">
        <v>82</v>
      </c>
      <c r="C56" s="1" t="s">
        <v>83</v>
      </c>
      <c r="D56" s="16">
        <v>78</v>
      </c>
      <c r="E56" s="34">
        <v>0.97400000000000009</v>
      </c>
      <c r="F56" s="34">
        <v>2.6000000000000002E-2</v>
      </c>
      <c r="G56" s="34">
        <v>0</v>
      </c>
      <c r="H56" s="7"/>
      <c r="I56" s="4"/>
      <c r="K56" s="4"/>
    </row>
    <row r="57" spans="1:11" x14ac:dyDescent="0.45">
      <c r="A57" s="13">
        <v>56</v>
      </c>
      <c r="B57" s="2" t="s">
        <v>221</v>
      </c>
      <c r="C57" s="1" t="s">
        <v>222</v>
      </c>
      <c r="D57" s="16">
        <v>79</v>
      </c>
      <c r="E57" s="34">
        <v>0.97400000000000009</v>
      </c>
      <c r="F57" s="34">
        <v>0</v>
      </c>
      <c r="G57" s="34">
        <v>2.6000000000000002E-2</v>
      </c>
      <c r="H57" s="7"/>
      <c r="I57" s="4"/>
      <c r="K57" s="4"/>
    </row>
    <row r="58" spans="1:11" x14ac:dyDescent="0.45">
      <c r="A58" s="13">
        <v>166</v>
      </c>
      <c r="B58" s="2" t="s">
        <v>172</v>
      </c>
      <c r="C58" s="1" t="s">
        <v>173</v>
      </c>
      <c r="D58" s="16">
        <v>77</v>
      </c>
      <c r="E58" s="34">
        <v>0.97400000000000009</v>
      </c>
      <c r="F58" s="34">
        <v>0</v>
      </c>
      <c r="G58" s="34">
        <v>2.6000000000000002E-2</v>
      </c>
      <c r="H58" s="7"/>
      <c r="I58" s="4"/>
      <c r="K58" s="4"/>
    </row>
    <row r="59" spans="1:11" x14ac:dyDescent="0.45">
      <c r="A59" s="13">
        <v>144</v>
      </c>
      <c r="B59" s="2" t="s">
        <v>52</v>
      </c>
      <c r="C59" s="1" t="s">
        <v>53</v>
      </c>
      <c r="D59" s="16">
        <v>80</v>
      </c>
      <c r="E59" s="34">
        <v>0.97299999999999998</v>
      </c>
      <c r="F59" s="34">
        <v>1.3000000000000001E-2</v>
      </c>
      <c r="G59" s="34">
        <v>1.3000000000000001E-2</v>
      </c>
      <c r="H59" s="7"/>
      <c r="I59" s="4"/>
      <c r="K59" s="4"/>
    </row>
    <row r="60" spans="1:11" x14ac:dyDescent="0.45">
      <c r="A60" s="13">
        <v>71</v>
      </c>
      <c r="B60" s="2" t="s">
        <v>320</v>
      </c>
      <c r="C60" s="1" t="s">
        <v>321</v>
      </c>
      <c r="D60" s="16">
        <v>75</v>
      </c>
      <c r="E60" s="34">
        <v>0.97199999999999998</v>
      </c>
      <c r="F60" s="34">
        <v>0</v>
      </c>
      <c r="G60" s="34">
        <v>2.7999999999999997E-2</v>
      </c>
      <c r="H60" s="7"/>
      <c r="I60" s="4"/>
      <c r="K60" s="4"/>
    </row>
    <row r="61" spans="1:11" x14ac:dyDescent="0.45">
      <c r="A61" s="13">
        <v>43</v>
      </c>
      <c r="B61" s="2" t="s">
        <v>251</v>
      </c>
      <c r="C61" s="1" t="s">
        <v>378</v>
      </c>
      <c r="D61" s="16">
        <v>65</v>
      </c>
      <c r="E61" s="34">
        <v>0.96900000000000008</v>
      </c>
      <c r="F61" s="34">
        <v>3.1E-2</v>
      </c>
      <c r="G61" s="34">
        <v>0</v>
      </c>
      <c r="H61" s="7"/>
      <c r="I61" s="4"/>
      <c r="K61" s="4"/>
    </row>
    <row r="62" spans="1:11" x14ac:dyDescent="0.45">
      <c r="A62" s="13">
        <v>143</v>
      </c>
      <c r="B62" s="2" t="s">
        <v>326</v>
      </c>
      <c r="C62" s="1" t="s">
        <v>327</v>
      </c>
      <c r="D62" s="16">
        <v>64</v>
      </c>
      <c r="E62" s="34">
        <v>0.96900000000000008</v>
      </c>
      <c r="F62" s="34">
        <v>3.1E-2</v>
      </c>
      <c r="G62" s="34">
        <v>0</v>
      </c>
      <c r="H62" s="7"/>
      <c r="I62" s="4"/>
      <c r="K62" s="4"/>
    </row>
    <row r="63" spans="1:11" x14ac:dyDescent="0.45">
      <c r="A63" s="13">
        <v>149</v>
      </c>
      <c r="B63" s="2" t="s">
        <v>54</v>
      </c>
      <c r="C63" s="1" t="s">
        <v>55</v>
      </c>
      <c r="D63" s="16">
        <v>60</v>
      </c>
      <c r="E63" s="34">
        <v>0.96700000000000008</v>
      </c>
      <c r="F63" s="34">
        <v>3.3000000000000002E-2</v>
      </c>
      <c r="G63" s="34">
        <v>0</v>
      </c>
      <c r="H63" s="7"/>
      <c r="I63" s="4"/>
      <c r="K63" s="4"/>
    </row>
    <row r="64" spans="1:11" x14ac:dyDescent="0.45">
      <c r="A64" s="13">
        <v>58</v>
      </c>
      <c r="B64" s="2" t="s">
        <v>106</v>
      </c>
      <c r="C64" s="1" t="s">
        <v>107</v>
      </c>
      <c r="D64" s="16">
        <v>80</v>
      </c>
      <c r="E64" s="34">
        <v>0.96299999999999997</v>
      </c>
      <c r="F64" s="34">
        <v>3.7999999999999999E-2</v>
      </c>
      <c r="G64" s="34">
        <v>0</v>
      </c>
      <c r="H64" s="7"/>
      <c r="I64" s="4"/>
      <c r="K64" s="4"/>
    </row>
    <row r="65" spans="1:11" x14ac:dyDescent="0.45">
      <c r="A65" s="13">
        <v>113</v>
      </c>
      <c r="B65" s="2" t="s">
        <v>229</v>
      </c>
      <c r="C65" s="1" t="s">
        <v>230</v>
      </c>
      <c r="D65" s="16">
        <v>81</v>
      </c>
      <c r="E65" s="34">
        <v>0.96200000000000008</v>
      </c>
      <c r="F65" s="34">
        <v>2.6000000000000002E-2</v>
      </c>
      <c r="G65" s="34">
        <v>1.3000000000000001E-2</v>
      </c>
      <c r="H65" s="7"/>
      <c r="I65" s="4"/>
      <c r="K65" s="4"/>
    </row>
    <row r="66" spans="1:11" x14ac:dyDescent="0.45">
      <c r="A66" s="13">
        <v>154</v>
      </c>
      <c r="B66" s="2" t="s">
        <v>190</v>
      </c>
      <c r="C66" s="1" t="s">
        <v>191</v>
      </c>
      <c r="D66" s="16">
        <v>80</v>
      </c>
      <c r="E66" s="34">
        <v>0.96200000000000008</v>
      </c>
      <c r="F66" s="34">
        <v>1.3000000000000001E-2</v>
      </c>
      <c r="G66" s="34">
        <v>2.6000000000000002E-2</v>
      </c>
      <c r="H66" s="7"/>
      <c r="I66" s="4"/>
      <c r="K66" s="4"/>
    </row>
    <row r="67" spans="1:11" x14ac:dyDescent="0.45">
      <c r="A67" s="13">
        <v>162</v>
      </c>
      <c r="B67" s="2" t="s">
        <v>219</v>
      </c>
      <c r="C67" s="1" t="s">
        <v>220</v>
      </c>
      <c r="D67" s="16">
        <v>80</v>
      </c>
      <c r="E67" s="34">
        <v>0.96200000000000008</v>
      </c>
      <c r="F67" s="34">
        <v>3.7999999999999999E-2</v>
      </c>
      <c r="G67" s="34">
        <v>0</v>
      </c>
      <c r="H67" s="7"/>
      <c r="I67" s="4"/>
      <c r="K67" s="4"/>
    </row>
    <row r="68" spans="1:11" x14ac:dyDescent="0.45">
      <c r="A68" s="13">
        <v>77</v>
      </c>
      <c r="B68" s="2" t="s">
        <v>352</v>
      </c>
      <c r="C68" s="1" t="s">
        <v>353</v>
      </c>
      <c r="D68" s="16">
        <v>43</v>
      </c>
      <c r="E68" s="34">
        <v>0.95299999999999996</v>
      </c>
      <c r="F68" s="34">
        <v>4.7E-2</v>
      </c>
      <c r="G68" s="34">
        <v>0</v>
      </c>
      <c r="H68" s="7"/>
      <c r="I68" s="4"/>
      <c r="K68" s="4"/>
    </row>
    <row r="69" spans="1:11" x14ac:dyDescent="0.45">
      <c r="A69" s="13">
        <v>86</v>
      </c>
      <c r="B69" s="2" t="s">
        <v>249</v>
      </c>
      <c r="C69" s="1" t="s">
        <v>250</v>
      </c>
      <c r="D69" s="16">
        <v>83</v>
      </c>
      <c r="E69" s="34">
        <v>0.95099999999999996</v>
      </c>
      <c r="F69" s="34">
        <v>3.7000000000000005E-2</v>
      </c>
      <c r="G69" s="34">
        <v>1.2E-2</v>
      </c>
      <c r="H69" s="7"/>
      <c r="I69" s="4"/>
      <c r="K69" s="4"/>
    </row>
    <row r="70" spans="1:11" x14ac:dyDescent="0.45">
      <c r="A70" s="13">
        <v>70</v>
      </c>
      <c r="B70" s="2" t="s">
        <v>266</v>
      </c>
      <c r="C70" s="1" t="s">
        <v>267</v>
      </c>
      <c r="D70" s="16">
        <v>80</v>
      </c>
      <c r="E70" s="34">
        <v>0.95</v>
      </c>
      <c r="F70" s="34">
        <v>0.05</v>
      </c>
      <c r="G70" s="34">
        <v>0</v>
      </c>
      <c r="H70" s="7"/>
      <c r="I70" s="4"/>
      <c r="K70" s="4"/>
    </row>
    <row r="71" spans="1:11" x14ac:dyDescent="0.45">
      <c r="A71" s="13">
        <v>46</v>
      </c>
      <c r="B71" s="2" t="s">
        <v>342</v>
      </c>
      <c r="C71" s="1" t="s">
        <v>343</v>
      </c>
      <c r="D71" s="16">
        <v>36</v>
      </c>
      <c r="E71" s="34">
        <v>0.93900000000000006</v>
      </c>
      <c r="F71" s="34">
        <v>6.0999999999999999E-2</v>
      </c>
      <c r="G71" s="34">
        <v>0</v>
      </c>
      <c r="H71" s="7"/>
      <c r="I71" s="4"/>
      <c r="K71" s="4"/>
    </row>
    <row r="72" spans="1:11" x14ac:dyDescent="0.45">
      <c r="A72" s="13">
        <v>35</v>
      </c>
      <c r="B72" s="2" t="s">
        <v>253</v>
      </c>
      <c r="C72" s="1" t="s">
        <v>379</v>
      </c>
      <c r="D72" s="16">
        <v>81</v>
      </c>
      <c r="E72" s="34">
        <v>0.93500000000000005</v>
      </c>
      <c r="F72" s="34">
        <v>1.3000000000000001E-2</v>
      </c>
      <c r="G72" s="34">
        <v>5.2000000000000005E-2</v>
      </c>
      <c r="H72" s="7"/>
      <c r="I72" s="4"/>
      <c r="K72" s="4"/>
    </row>
    <row r="73" spans="1:11" x14ac:dyDescent="0.45">
      <c r="A73" s="13">
        <v>24</v>
      </c>
      <c r="B73" s="2" t="s">
        <v>182</v>
      </c>
      <c r="C73" s="1" t="s">
        <v>183</v>
      </c>
      <c r="D73" s="16">
        <v>45</v>
      </c>
      <c r="E73" s="34">
        <v>0.93200000000000005</v>
      </c>
      <c r="F73" s="34">
        <v>6.8000000000000005E-2</v>
      </c>
      <c r="G73" s="34">
        <v>0</v>
      </c>
      <c r="H73" s="7"/>
      <c r="I73" s="4"/>
      <c r="K73" s="4"/>
    </row>
    <row r="74" spans="1:11" x14ac:dyDescent="0.45">
      <c r="A74" s="13">
        <v>140</v>
      </c>
      <c r="B74" s="2" t="s">
        <v>114</v>
      </c>
      <c r="C74" s="1" t="s">
        <v>115</v>
      </c>
      <c r="D74" s="16">
        <v>56</v>
      </c>
      <c r="E74" s="34">
        <v>0.92700000000000005</v>
      </c>
      <c r="F74" s="34">
        <v>1.8000000000000002E-2</v>
      </c>
      <c r="G74" s="34">
        <v>5.5E-2</v>
      </c>
      <c r="H74" s="7"/>
      <c r="I74" s="4"/>
      <c r="K74" s="4"/>
    </row>
    <row r="75" spans="1:11" x14ac:dyDescent="0.45">
      <c r="A75" s="13">
        <v>163</v>
      </c>
      <c r="B75" s="2" t="s">
        <v>235</v>
      </c>
      <c r="C75" s="1" t="s">
        <v>236</v>
      </c>
      <c r="D75" s="16">
        <v>80</v>
      </c>
      <c r="E75" s="34">
        <v>0.92500000000000004</v>
      </c>
      <c r="F75" s="34">
        <v>7.4999999999999997E-2</v>
      </c>
      <c r="G75" s="34">
        <v>0</v>
      </c>
      <c r="H75" s="7"/>
      <c r="I75" s="4"/>
      <c r="K75" s="4"/>
    </row>
    <row r="76" spans="1:11" x14ac:dyDescent="0.45">
      <c r="A76" s="13">
        <v>59</v>
      </c>
      <c r="B76" s="2" t="s">
        <v>340</v>
      </c>
      <c r="C76" s="1" t="s">
        <v>341</v>
      </c>
      <c r="D76" s="16">
        <v>88</v>
      </c>
      <c r="E76" s="34">
        <v>0.92200000000000004</v>
      </c>
      <c r="F76" s="34">
        <v>6.5000000000000002E-2</v>
      </c>
      <c r="G76" s="34">
        <v>1.3000000000000001E-2</v>
      </c>
      <c r="H76" s="7"/>
      <c r="I76" s="4"/>
      <c r="K76" s="4"/>
    </row>
    <row r="77" spans="1:11" x14ac:dyDescent="0.45">
      <c r="A77" s="13">
        <v>10</v>
      </c>
      <c r="B77" s="2" t="s">
        <v>255</v>
      </c>
      <c r="C77" s="1" t="s">
        <v>256</v>
      </c>
      <c r="D77" s="16">
        <v>37</v>
      </c>
      <c r="E77" s="34">
        <v>0.91900000000000004</v>
      </c>
      <c r="F77" s="34">
        <v>5.4000000000000006E-2</v>
      </c>
      <c r="G77" s="34">
        <v>2.7000000000000003E-2</v>
      </c>
      <c r="H77" s="7"/>
      <c r="I77" s="4"/>
      <c r="K77" s="4"/>
    </row>
    <row r="78" spans="1:11" x14ac:dyDescent="0.45">
      <c r="A78" s="13">
        <v>78</v>
      </c>
      <c r="B78" s="2" t="s">
        <v>174</v>
      </c>
      <c r="C78" s="1" t="s">
        <v>175</v>
      </c>
      <c r="D78" s="16">
        <v>69</v>
      </c>
      <c r="E78" s="34">
        <v>0.91900000000000004</v>
      </c>
      <c r="F78" s="34">
        <v>1.6E-2</v>
      </c>
      <c r="G78" s="34">
        <v>6.5000000000000002E-2</v>
      </c>
      <c r="H78" s="7"/>
      <c r="I78" s="4"/>
      <c r="K78" s="4"/>
    </row>
    <row r="79" spans="1:11" x14ac:dyDescent="0.45">
      <c r="A79" s="13">
        <v>21</v>
      </c>
      <c r="B79" s="2" t="s">
        <v>239</v>
      </c>
      <c r="C79" s="1" t="s">
        <v>240</v>
      </c>
      <c r="D79" s="16">
        <v>42</v>
      </c>
      <c r="E79" s="34">
        <v>0.91200000000000003</v>
      </c>
      <c r="F79" s="34">
        <v>2.8999999999999998E-2</v>
      </c>
      <c r="G79" s="34">
        <v>5.9000000000000004E-2</v>
      </c>
      <c r="H79" s="7"/>
      <c r="I79" s="4"/>
      <c r="K79" s="4"/>
    </row>
    <row r="80" spans="1:11" x14ac:dyDescent="0.45">
      <c r="A80" s="13">
        <v>36</v>
      </c>
      <c r="B80" s="2" t="s">
        <v>294</v>
      </c>
      <c r="C80" s="1" t="s">
        <v>295</v>
      </c>
      <c r="D80" s="16">
        <v>78</v>
      </c>
      <c r="E80" s="34">
        <v>0.91200000000000003</v>
      </c>
      <c r="F80" s="34">
        <v>7.400000000000001E-2</v>
      </c>
      <c r="G80" s="34">
        <v>1.4999999999999999E-2</v>
      </c>
      <c r="H80" s="7"/>
      <c r="I80" s="4"/>
      <c r="K80" s="4"/>
    </row>
    <row r="81" spans="1:11" x14ac:dyDescent="0.45">
      <c r="A81" s="13">
        <v>23</v>
      </c>
      <c r="B81" s="2" t="s">
        <v>58</v>
      </c>
      <c r="C81" s="1" t="s">
        <v>380</v>
      </c>
      <c r="D81" s="16">
        <v>80</v>
      </c>
      <c r="E81" s="34">
        <v>0.91099999999999992</v>
      </c>
      <c r="F81" s="34">
        <v>7.5999999999999998E-2</v>
      </c>
      <c r="G81" s="34">
        <v>1.3000000000000001E-2</v>
      </c>
      <c r="H81" s="7"/>
      <c r="I81" s="4"/>
      <c r="K81" s="4"/>
    </row>
    <row r="82" spans="1:11" x14ac:dyDescent="0.45">
      <c r="A82" s="13">
        <v>39</v>
      </c>
      <c r="B82" s="2" t="s">
        <v>205</v>
      </c>
      <c r="C82" s="1" t="s">
        <v>381</v>
      </c>
      <c r="D82" s="16">
        <v>45</v>
      </c>
      <c r="E82" s="34">
        <v>0.91099999999999992</v>
      </c>
      <c r="F82" s="34">
        <v>0</v>
      </c>
      <c r="G82" s="34">
        <v>8.900000000000001E-2</v>
      </c>
      <c r="H82" s="7"/>
      <c r="I82" s="4"/>
      <c r="K82" s="4"/>
    </row>
    <row r="83" spans="1:11" x14ac:dyDescent="0.45">
      <c r="A83" s="13">
        <v>96</v>
      </c>
      <c r="B83" s="2" t="s">
        <v>60</v>
      </c>
      <c r="C83" s="1" t="s">
        <v>61</v>
      </c>
      <c r="D83" s="16">
        <v>80</v>
      </c>
      <c r="E83" s="34">
        <v>0.90799999999999992</v>
      </c>
      <c r="F83" s="34">
        <v>6.6000000000000003E-2</v>
      </c>
      <c r="G83" s="34">
        <v>2.6000000000000002E-2</v>
      </c>
      <c r="H83" s="7"/>
      <c r="I83" s="4"/>
      <c r="K83" s="4"/>
    </row>
    <row r="84" spans="1:11" x14ac:dyDescent="0.45">
      <c r="A84" s="13">
        <v>116</v>
      </c>
      <c r="B84" s="2" t="s">
        <v>84</v>
      </c>
      <c r="C84" s="1" t="s">
        <v>85</v>
      </c>
      <c r="D84" s="16">
        <v>80</v>
      </c>
      <c r="E84" s="34">
        <v>0.90500000000000003</v>
      </c>
      <c r="F84" s="34">
        <v>5.4000000000000006E-2</v>
      </c>
      <c r="G84" s="34">
        <v>4.0999999999999995E-2</v>
      </c>
      <c r="H84" s="7"/>
      <c r="I84" s="4"/>
      <c r="K84" s="4"/>
    </row>
    <row r="85" spans="1:11" x14ac:dyDescent="0.45">
      <c r="A85" s="13">
        <v>80</v>
      </c>
      <c r="B85" s="2" t="s">
        <v>166</v>
      </c>
      <c r="C85" s="1" t="s">
        <v>167</v>
      </c>
      <c r="D85" s="16">
        <v>82</v>
      </c>
      <c r="E85" s="34">
        <v>0.89900000000000002</v>
      </c>
      <c r="F85" s="34">
        <v>7.5999999999999998E-2</v>
      </c>
      <c r="G85" s="34">
        <v>2.5000000000000001E-2</v>
      </c>
      <c r="H85" s="7"/>
      <c r="I85" s="4"/>
      <c r="K85" s="4"/>
    </row>
    <row r="86" spans="1:11" x14ac:dyDescent="0.45">
      <c r="A86" s="13">
        <v>112</v>
      </c>
      <c r="B86" s="2" t="s">
        <v>80</v>
      </c>
      <c r="C86" s="1" t="s">
        <v>81</v>
      </c>
      <c r="D86" s="16">
        <v>80</v>
      </c>
      <c r="E86" s="34">
        <v>0.88800000000000001</v>
      </c>
      <c r="F86" s="34">
        <v>6.3E-2</v>
      </c>
      <c r="G86" s="34">
        <v>0.05</v>
      </c>
      <c r="H86" s="7"/>
      <c r="I86" s="4"/>
      <c r="K86" s="4"/>
    </row>
    <row r="87" spans="1:11" x14ac:dyDescent="0.45">
      <c r="A87" s="13">
        <v>75</v>
      </c>
      <c r="B87" s="2" t="s">
        <v>310</v>
      </c>
      <c r="C87" s="1" t="s">
        <v>311</v>
      </c>
      <c r="D87" s="16">
        <v>79</v>
      </c>
      <c r="E87" s="34">
        <v>0.8859999999999999</v>
      </c>
      <c r="F87" s="34">
        <v>0.114</v>
      </c>
      <c r="G87" s="34">
        <v>0</v>
      </c>
      <c r="H87" s="7"/>
      <c r="I87" s="4"/>
      <c r="K87" s="4"/>
    </row>
    <row r="88" spans="1:11" x14ac:dyDescent="0.45">
      <c r="A88" s="13">
        <v>158</v>
      </c>
      <c r="B88" s="2" t="s">
        <v>247</v>
      </c>
      <c r="C88" s="1" t="s">
        <v>248</v>
      </c>
      <c r="D88" s="16">
        <v>80</v>
      </c>
      <c r="E88" s="34">
        <v>0.8859999999999999</v>
      </c>
      <c r="F88" s="34">
        <v>5.0999999999999997E-2</v>
      </c>
      <c r="G88" s="34">
        <v>6.3E-2</v>
      </c>
      <c r="H88" s="7"/>
      <c r="I88" s="4"/>
      <c r="K88" s="4"/>
    </row>
    <row r="89" spans="1:11" x14ac:dyDescent="0.45">
      <c r="A89" s="13">
        <v>44</v>
      </c>
      <c r="B89" s="2" t="s">
        <v>130</v>
      </c>
      <c r="C89" s="1" t="s">
        <v>131</v>
      </c>
      <c r="D89" s="16">
        <v>79</v>
      </c>
      <c r="E89" s="34">
        <v>0.88500000000000001</v>
      </c>
      <c r="F89" s="34">
        <v>0.115</v>
      </c>
      <c r="G89" s="34">
        <v>0</v>
      </c>
      <c r="H89" s="7"/>
      <c r="I89" s="4"/>
      <c r="K89" s="4"/>
    </row>
    <row r="90" spans="1:11" x14ac:dyDescent="0.45">
      <c r="A90" s="13">
        <v>100</v>
      </c>
      <c r="B90" s="2" t="s">
        <v>332</v>
      </c>
      <c r="C90" s="1" t="s">
        <v>333</v>
      </c>
      <c r="D90" s="16">
        <v>44</v>
      </c>
      <c r="E90" s="34">
        <v>0.86499999999999999</v>
      </c>
      <c r="F90" s="34">
        <v>8.1000000000000003E-2</v>
      </c>
      <c r="G90" s="34">
        <v>5.4000000000000006E-2</v>
      </c>
      <c r="H90" s="7"/>
      <c r="I90" s="4"/>
      <c r="K90" s="4"/>
    </row>
    <row r="91" spans="1:11" x14ac:dyDescent="0.45">
      <c r="A91" s="13">
        <v>121</v>
      </c>
      <c r="B91" s="2" t="s">
        <v>188</v>
      </c>
      <c r="C91" s="1" t="s">
        <v>189</v>
      </c>
      <c r="D91" s="16">
        <v>80</v>
      </c>
      <c r="E91" s="34">
        <v>0.86299999999999999</v>
      </c>
      <c r="F91" s="34">
        <v>0.125</v>
      </c>
      <c r="G91" s="34">
        <v>1.3000000000000001E-2</v>
      </c>
      <c r="H91" s="7"/>
      <c r="I91" s="4"/>
      <c r="K91" s="4"/>
    </row>
    <row r="92" spans="1:11" x14ac:dyDescent="0.45">
      <c r="A92" s="13">
        <v>164</v>
      </c>
      <c r="B92" s="2" t="s">
        <v>90</v>
      </c>
      <c r="C92" s="1" t="s">
        <v>382</v>
      </c>
      <c r="D92" s="16">
        <v>80</v>
      </c>
      <c r="E92" s="34">
        <v>0.86299999999999999</v>
      </c>
      <c r="F92" s="34">
        <v>9.8000000000000004E-2</v>
      </c>
      <c r="G92" s="34">
        <v>3.9E-2</v>
      </c>
      <c r="H92" s="7"/>
      <c r="I92" s="4"/>
      <c r="K92" s="4"/>
    </row>
    <row r="93" spans="1:11" x14ac:dyDescent="0.45">
      <c r="A93" s="13">
        <v>130</v>
      </c>
      <c r="B93" s="2" t="s">
        <v>50</v>
      </c>
      <c r="C93" s="1" t="s">
        <v>51</v>
      </c>
      <c r="D93" s="16">
        <v>87</v>
      </c>
      <c r="E93" s="34">
        <v>0.86199999999999999</v>
      </c>
      <c r="F93" s="34">
        <v>0.115</v>
      </c>
      <c r="G93" s="34">
        <v>2.3E-2</v>
      </c>
      <c r="H93" s="7"/>
      <c r="I93" s="4"/>
      <c r="K93" s="4"/>
    </row>
    <row r="94" spans="1:11" x14ac:dyDescent="0.45">
      <c r="A94" s="13">
        <v>6</v>
      </c>
      <c r="B94" s="2" t="s">
        <v>296</v>
      </c>
      <c r="C94" s="1" t="s">
        <v>297</v>
      </c>
      <c r="D94" s="16">
        <v>37</v>
      </c>
      <c r="E94" s="34">
        <v>0.86099999999999999</v>
      </c>
      <c r="F94" s="34">
        <v>0.111</v>
      </c>
      <c r="G94" s="34">
        <v>2.7999999999999997E-2</v>
      </c>
      <c r="H94" s="7"/>
      <c r="I94" s="4"/>
      <c r="K94" s="4"/>
    </row>
    <row r="95" spans="1:11" x14ac:dyDescent="0.45">
      <c r="A95" s="13">
        <v>9</v>
      </c>
      <c r="B95" s="2" t="s">
        <v>196</v>
      </c>
      <c r="C95" s="1" t="s">
        <v>197</v>
      </c>
      <c r="D95" s="16">
        <v>35</v>
      </c>
      <c r="E95" s="34">
        <v>0.85699999999999998</v>
      </c>
      <c r="F95" s="34">
        <v>0.114</v>
      </c>
      <c r="G95" s="34">
        <v>2.8999999999999998E-2</v>
      </c>
      <c r="H95" s="7"/>
      <c r="I95" s="4"/>
      <c r="K95" s="4"/>
    </row>
    <row r="96" spans="1:11" x14ac:dyDescent="0.45">
      <c r="A96" s="13">
        <v>67</v>
      </c>
      <c r="B96" s="2" t="s">
        <v>198</v>
      </c>
      <c r="C96" s="1" t="s">
        <v>199</v>
      </c>
      <c r="D96" s="16">
        <v>81</v>
      </c>
      <c r="E96" s="34">
        <v>0.85</v>
      </c>
      <c r="F96" s="34">
        <v>8.8000000000000009E-2</v>
      </c>
      <c r="G96" s="34">
        <v>6.3E-2</v>
      </c>
      <c r="H96" s="7"/>
      <c r="I96" s="4"/>
      <c r="K96" s="4"/>
    </row>
    <row r="97" spans="1:11" x14ac:dyDescent="0.45">
      <c r="A97" s="13">
        <v>115</v>
      </c>
      <c r="B97" s="2" t="s">
        <v>324</v>
      </c>
      <c r="C97" s="1" t="s">
        <v>325</v>
      </c>
      <c r="D97" s="16">
        <v>80</v>
      </c>
      <c r="E97" s="34">
        <v>0.84599999999999997</v>
      </c>
      <c r="F97" s="34">
        <v>0.10300000000000001</v>
      </c>
      <c r="G97" s="34">
        <v>5.0999999999999997E-2</v>
      </c>
      <c r="H97" s="7"/>
      <c r="I97" s="4"/>
      <c r="K97" s="4"/>
    </row>
    <row r="98" spans="1:11" x14ac:dyDescent="0.45">
      <c r="A98" s="13">
        <v>132</v>
      </c>
      <c r="B98" s="2" t="s">
        <v>138</v>
      </c>
      <c r="C98" s="1" t="s">
        <v>139</v>
      </c>
      <c r="D98" s="16">
        <v>42</v>
      </c>
      <c r="E98" s="34">
        <v>0.83299999999999996</v>
      </c>
      <c r="F98" s="34">
        <v>4.8000000000000001E-2</v>
      </c>
      <c r="G98" s="34">
        <v>0.11900000000000001</v>
      </c>
      <c r="H98" s="7"/>
      <c r="I98" s="4"/>
      <c r="K98" s="4"/>
    </row>
    <row r="99" spans="1:11" x14ac:dyDescent="0.45">
      <c r="A99" s="83" t="s">
        <v>225</v>
      </c>
      <c r="B99" s="84" t="s">
        <v>226</v>
      </c>
      <c r="C99" s="84" t="s">
        <v>226</v>
      </c>
      <c r="D99" s="85">
        <v>10642</v>
      </c>
      <c r="E99" s="87">
        <v>0.83099999999999996</v>
      </c>
      <c r="F99" s="87">
        <v>9.2999999999999999E-2</v>
      </c>
      <c r="G99" s="87">
        <v>7.5999999999999998E-2</v>
      </c>
      <c r="H99" s="7"/>
      <c r="I99" s="4"/>
      <c r="K99" s="4"/>
    </row>
    <row r="100" spans="1:11" x14ac:dyDescent="0.45">
      <c r="A100" s="13">
        <v>18</v>
      </c>
      <c r="B100" s="2" t="s">
        <v>66</v>
      </c>
      <c r="C100" s="1" t="s">
        <v>67</v>
      </c>
      <c r="D100" s="16">
        <v>43</v>
      </c>
      <c r="E100" s="34">
        <v>0.82099999999999995</v>
      </c>
      <c r="F100" s="34">
        <v>5.0999999999999997E-2</v>
      </c>
      <c r="G100" s="34">
        <v>0.128</v>
      </c>
      <c r="H100" s="7"/>
      <c r="I100" s="4"/>
      <c r="K100" s="4"/>
    </row>
    <row r="101" spans="1:11" x14ac:dyDescent="0.45">
      <c r="A101" s="13">
        <v>91</v>
      </c>
      <c r="B101" s="2" t="s">
        <v>110</v>
      </c>
      <c r="C101" s="1" t="s">
        <v>111</v>
      </c>
      <c r="D101" s="16">
        <v>44</v>
      </c>
      <c r="E101" s="34">
        <v>0.82099999999999995</v>
      </c>
      <c r="F101" s="34">
        <v>2.6000000000000002E-2</v>
      </c>
      <c r="G101" s="34">
        <v>0.154</v>
      </c>
      <c r="H101" s="7"/>
      <c r="I101" s="4"/>
      <c r="K101" s="4"/>
    </row>
    <row r="102" spans="1:11" x14ac:dyDescent="0.45">
      <c r="A102" s="13">
        <v>98</v>
      </c>
      <c r="B102" s="2" t="s">
        <v>104</v>
      </c>
      <c r="C102" s="1" t="s">
        <v>105</v>
      </c>
      <c r="D102" s="16">
        <v>49</v>
      </c>
      <c r="E102" s="34">
        <v>0.81599999999999995</v>
      </c>
      <c r="F102" s="34">
        <v>0.14300000000000002</v>
      </c>
      <c r="G102" s="34">
        <v>4.0999999999999995E-2</v>
      </c>
      <c r="H102" s="7"/>
      <c r="I102" s="4"/>
      <c r="K102" s="4"/>
    </row>
    <row r="103" spans="1:11" x14ac:dyDescent="0.45">
      <c r="A103" s="13">
        <v>114</v>
      </c>
      <c r="B103" s="2" t="s">
        <v>227</v>
      </c>
      <c r="C103" s="1" t="s">
        <v>228</v>
      </c>
      <c r="D103" s="16">
        <v>80</v>
      </c>
      <c r="E103" s="34">
        <v>0.81599999999999995</v>
      </c>
      <c r="F103" s="34">
        <v>0.14499999999999999</v>
      </c>
      <c r="G103" s="34">
        <v>3.9E-2</v>
      </c>
      <c r="H103" s="7"/>
      <c r="I103" s="4"/>
      <c r="K103" s="4"/>
    </row>
    <row r="104" spans="1:11" x14ac:dyDescent="0.45">
      <c r="A104" s="13">
        <v>62</v>
      </c>
      <c r="B104" s="2" t="s">
        <v>280</v>
      </c>
      <c r="C104" s="1" t="s">
        <v>281</v>
      </c>
      <c r="D104" s="16">
        <v>80</v>
      </c>
      <c r="E104" s="34">
        <v>0.81099999999999994</v>
      </c>
      <c r="F104" s="34">
        <v>8.1000000000000003E-2</v>
      </c>
      <c r="G104" s="34">
        <v>0.10800000000000001</v>
      </c>
      <c r="H104" s="7"/>
      <c r="I104" s="4"/>
      <c r="K104" s="4"/>
    </row>
    <row r="105" spans="1:11" x14ac:dyDescent="0.45">
      <c r="A105" s="13">
        <v>139</v>
      </c>
      <c r="B105" s="2" t="s">
        <v>282</v>
      </c>
      <c r="C105" s="1" t="s">
        <v>283</v>
      </c>
      <c r="D105" s="16">
        <v>76</v>
      </c>
      <c r="E105" s="34">
        <v>0.80299999999999994</v>
      </c>
      <c r="F105" s="34">
        <v>9.1999999999999998E-2</v>
      </c>
      <c r="G105" s="34">
        <v>0.105</v>
      </c>
      <c r="H105" s="7"/>
      <c r="I105" s="4"/>
      <c r="K105" s="4"/>
    </row>
    <row r="106" spans="1:11" x14ac:dyDescent="0.45">
      <c r="A106" s="13">
        <v>137</v>
      </c>
      <c r="B106" s="2" t="s">
        <v>302</v>
      </c>
      <c r="C106" s="1" t="s">
        <v>383</v>
      </c>
      <c r="D106" s="16">
        <v>30</v>
      </c>
      <c r="E106" s="34">
        <v>0.79299999999999993</v>
      </c>
      <c r="F106" s="34">
        <v>3.4000000000000002E-2</v>
      </c>
      <c r="G106" s="34">
        <v>0.17199999999999999</v>
      </c>
      <c r="H106" s="7"/>
      <c r="I106" s="4"/>
      <c r="K106" s="4"/>
    </row>
    <row r="107" spans="1:11" x14ac:dyDescent="0.45">
      <c r="A107" s="13">
        <v>83</v>
      </c>
      <c r="B107" s="2" t="s">
        <v>100</v>
      </c>
      <c r="C107" s="1" t="s">
        <v>101</v>
      </c>
      <c r="D107" s="16">
        <v>40</v>
      </c>
      <c r="E107" s="34">
        <v>0.78900000000000003</v>
      </c>
      <c r="F107" s="34">
        <v>0.13200000000000001</v>
      </c>
      <c r="G107" s="34">
        <v>7.9000000000000001E-2</v>
      </c>
      <c r="H107" s="7"/>
      <c r="I107" s="4"/>
      <c r="K107" s="4"/>
    </row>
    <row r="108" spans="1:11" x14ac:dyDescent="0.45">
      <c r="A108" s="13">
        <v>92</v>
      </c>
      <c r="B108" s="2" t="s">
        <v>150</v>
      </c>
      <c r="C108" s="1" t="s">
        <v>151</v>
      </c>
      <c r="D108" s="16">
        <v>67</v>
      </c>
      <c r="E108" s="34">
        <v>0.77800000000000002</v>
      </c>
      <c r="F108" s="34">
        <v>0.159</v>
      </c>
      <c r="G108" s="34">
        <v>6.3E-2</v>
      </c>
      <c r="H108" s="7"/>
      <c r="I108" s="4"/>
      <c r="K108" s="4"/>
    </row>
    <row r="109" spans="1:11" x14ac:dyDescent="0.45">
      <c r="A109" s="13">
        <v>27</v>
      </c>
      <c r="B109" s="2" t="s">
        <v>348</v>
      </c>
      <c r="C109" s="1" t="s">
        <v>349</v>
      </c>
      <c r="D109" s="16">
        <v>40</v>
      </c>
      <c r="E109" s="34">
        <v>0.77500000000000002</v>
      </c>
      <c r="F109" s="34">
        <v>0.22500000000000001</v>
      </c>
      <c r="G109" s="34">
        <v>0</v>
      </c>
      <c r="H109" s="7"/>
      <c r="I109" s="4"/>
      <c r="K109" s="4"/>
    </row>
    <row r="110" spans="1:11" x14ac:dyDescent="0.45">
      <c r="A110" s="13">
        <v>88</v>
      </c>
      <c r="B110" s="2" t="s">
        <v>184</v>
      </c>
      <c r="C110" s="1" t="s">
        <v>185</v>
      </c>
      <c r="D110" s="16">
        <v>75</v>
      </c>
      <c r="E110" s="34">
        <v>0.77500000000000002</v>
      </c>
      <c r="F110" s="34">
        <v>0.21100000000000002</v>
      </c>
      <c r="G110" s="34">
        <v>1.3999999999999999E-2</v>
      </c>
      <c r="H110" s="7"/>
      <c r="I110" s="4"/>
      <c r="K110" s="4"/>
    </row>
    <row r="111" spans="1:11" x14ac:dyDescent="0.45">
      <c r="A111" s="13">
        <v>146</v>
      </c>
      <c r="B111" s="2" t="s">
        <v>304</v>
      </c>
      <c r="C111" s="1" t="s">
        <v>305</v>
      </c>
      <c r="D111" s="16">
        <v>80</v>
      </c>
      <c r="E111" s="34">
        <v>0.76700000000000002</v>
      </c>
      <c r="F111" s="34">
        <v>0.11</v>
      </c>
      <c r="G111" s="34">
        <v>0.12300000000000001</v>
      </c>
      <c r="H111" s="7"/>
      <c r="I111" s="4"/>
      <c r="K111" s="4"/>
    </row>
    <row r="112" spans="1:11" x14ac:dyDescent="0.45">
      <c r="A112" s="13">
        <v>141</v>
      </c>
      <c r="B112" s="2" t="s">
        <v>268</v>
      </c>
      <c r="C112" s="1" t="s">
        <v>269</v>
      </c>
      <c r="D112" s="16">
        <v>80</v>
      </c>
      <c r="E112" s="34">
        <v>0.76300000000000001</v>
      </c>
      <c r="F112" s="34">
        <v>0.23800000000000002</v>
      </c>
      <c r="G112" s="34">
        <v>0</v>
      </c>
      <c r="H112" s="7"/>
      <c r="I112" s="4"/>
      <c r="K112" s="4"/>
    </row>
    <row r="113" spans="1:11" x14ac:dyDescent="0.45">
      <c r="A113" s="13">
        <v>85</v>
      </c>
      <c r="B113" s="2" t="s">
        <v>56</v>
      </c>
      <c r="C113" s="1" t="s">
        <v>57</v>
      </c>
      <c r="D113" s="16">
        <v>94</v>
      </c>
      <c r="E113" s="34">
        <v>0.73599999999999999</v>
      </c>
      <c r="F113" s="34">
        <v>0.16500000000000001</v>
      </c>
      <c r="G113" s="34">
        <v>9.9000000000000005E-2</v>
      </c>
      <c r="H113" s="7"/>
      <c r="I113" s="4"/>
      <c r="K113" s="4"/>
    </row>
    <row r="114" spans="1:11" x14ac:dyDescent="0.45">
      <c r="A114" s="13">
        <v>15</v>
      </c>
      <c r="B114" s="2" t="s">
        <v>62</v>
      </c>
      <c r="C114" s="1" t="s">
        <v>63</v>
      </c>
      <c r="D114" s="16">
        <v>48</v>
      </c>
      <c r="E114" s="34">
        <v>0.73299999999999998</v>
      </c>
      <c r="F114" s="34">
        <v>0.17800000000000002</v>
      </c>
      <c r="G114" s="34">
        <v>8.900000000000001E-2</v>
      </c>
      <c r="H114" s="7"/>
      <c r="I114" s="4"/>
      <c r="K114" s="4"/>
    </row>
    <row r="115" spans="1:11" x14ac:dyDescent="0.45">
      <c r="A115" s="13">
        <v>90</v>
      </c>
      <c r="B115" s="2" t="s">
        <v>140</v>
      </c>
      <c r="C115" s="1" t="s">
        <v>141</v>
      </c>
      <c r="D115" s="16">
        <v>31</v>
      </c>
      <c r="E115" s="34">
        <v>0.73099999999999998</v>
      </c>
      <c r="F115" s="34">
        <v>7.6999999999999999E-2</v>
      </c>
      <c r="G115" s="34">
        <v>0.192</v>
      </c>
      <c r="H115" s="7"/>
      <c r="I115" s="4"/>
      <c r="K115" s="4"/>
    </row>
    <row r="116" spans="1:11" x14ac:dyDescent="0.45">
      <c r="A116" s="13">
        <v>151</v>
      </c>
      <c r="B116" s="2" t="s">
        <v>346</v>
      </c>
      <c r="C116" s="1" t="s">
        <v>347</v>
      </c>
      <c r="D116" s="16">
        <v>55</v>
      </c>
      <c r="E116" s="34">
        <v>0.72299999999999998</v>
      </c>
      <c r="F116" s="34">
        <v>0.128</v>
      </c>
      <c r="G116" s="34">
        <v>0.14899999999999999</v>
      </c>
      <c r="H116" s="7"/>
      <c r="I116" s="4"/>
      <c r="K116" s="4"/>
    </row>
    <row r="117" spans="1:11" x14ac:dyDescent="0.45">
      <c r="A117" s="13">
        <v>34</v>
      </c>
      <c r="B117" s="2" t="s">
        <v>120</v>
      </c>
      <c r="C117" s="1" t="s">
        <v>121</v>
      </c>
      <c r="D117" s="16">
        <v>40</v>
      </c>
      <c r="E117" s="34">
        <v>0.71</v>
      </c>
      <c r="F117" s="34">
        <v>0.161</v>
      </c>
      <c r="G117" s="34">
        <v>0.129</v>
      </c>
      <c r="H117" s="7"/>
      <c r="I117" s="4"/>
      <c r="K117" s="4"/>
    </row>
    <row r="118" spans="1:11" x14ac:dyDescent="0.45">
      <c r="A118" s="13">
        <v>150</v>
      </c>
      <c r="B118" s="2" t="s">
        <v>328</v>
      </c>
      <c r="C118" s="1" t="s">
        <v>384</v>
      </c>
      <c r="D118" s="16">
        <v>77</v>
      </c>
      <c r="E118" s="34">
        <v>0.70700000000000007</v>
      </c>
      <c r="F118" s="34">
        <v>0.121</v>
      </c>
      <c r="G118" s="34">
        <v>0.17199999999999999</v>
      </c>
      <c r="H118" s="7"/>
      <c r="I118" s="4"/>
      <c r="K118" s="4"/>
    </row>
    <row r="119" spans="1:11" x14ac:dyDescent="0.45">
      <c r="A119" s="13">
        <v>68</v>
      </c>
      <c r="B119" s="2" t="s">
        <v>40</v>
      </c>
      <c r="C119" s="1" t="s">
        <v>41</v>
      </c>
      <c r="D119" s="16">
        <v>80</v>
      </c>
      <c r="E119" s="34">
        <v>0.7</v>
      </c>
      <c r="F119" s="34">
        <v>0.16300000000000001</v>
      </c>
      <c r="G119" s="34">
        <v>0.13800000000000001</v>
      </c>
      <c r="H119" s="7"/>
      <c r="I119" s="4"/>
      <c r="K119" s="4"/>
    </row>
    <row r="120" spans="1:11" x14ac:dyDescent="0.45">
      <c r="A120" s="13">
        <v>152</v>
      </c>
      <c r="B120" s="2" t="s">
        <v>160</v>
      </c>
      <c r="C120" s="1" t="s">
        <v>161</v>
      </c>
      <c r="D120" s="16">
        <v>39</v>
      </c>
      <c r="E120" s="34">
        <v>0.69400000000000006</v>
      </c>
      <c r="F120" s="34">
        <v>0.19399999999999998</v>
      </c>
      <c r="G120" s="34">
        <v>0.111</v>
      </c>
      <c r="H120" s="7"/>
      <c r="I120" s="4"/>
      <c r="K120" s="4"/>
    </row>
    <row r="121" spans="1:11" x14ac:dyDescent="0.45">
      <c r="A121" s="13">
        <v>20</v>
      </c>
      <c r="B121" s="2" t="s">
        <v>360</v>
      </c>
      <c r="C121" s="1" t="s">
        <v>361</v>
      </c>
      <c r="D121" s="16">
        <v>80</v>
      </c>
      <c r="E121" s="34">
        <v>0.68500000000000005</v>
      </c>
      <c r="F121" s="34">
        <v>0.14800000000000002</v>
      </c>
      <c r="G121" s="34">
        <v>0.16699999999999998</v>
      </c>
      <c r="H121" s="7"/>
      <c r="I121" s="4"/>
      <c r="K121" s="4"/>
    </row>
    <row r="122" spans="1:11" x14ac:dyDescent="0.45">
      <c r="A122" s="13">
        <v>160</v>
      </c>
      <c r="B122" s="2" t="s">
        <v>217</v>
      </c>
      <c r="C122" s="1" t="s">
        <v>218</v>
      </c>
      <c r="D122" s="16">
        <v>64</v>
      </c>
      <c r="E122" s="34">
        <v>0.68500000000000005</v>
      </c>
      <c r="F122" s="34">
        <v>0.14800000000000002</v>
      </c>
      <c r="G122" s="34">
        <v>0.16699999999999998</v>
      </c>
      <c r="H122" s="7"/>
      <c r="I122" s="4"/>
      <c r="K122" s="4"/>
    </row>
    <row r="123" spans="1:11" x14ac:dyDescent="0.45">
      <c r="A123" s="13">
        <v>7</v>
      </c>
      <c r="B123" s="2" t="s">
        <v>164</v>
      </c>
      <c r="C123" s="1" t="s">
        <v>165</v>
      </c>
      <c r="D123" s="16">
        <v>60</v>
      </c>
      <c r="E123" s="34">
        <v>0.67900000000000005</v>
      </c>
      <c r="F123" s="34">
        <v>0.26800000000000002</v>
      </c>
      <c r="G123" s="34">
        <v>5.4000000000000006E-2</v>
      </c>
      <c r="H123" s="7"/>
      <c r="I123" s="4"/>
      <c r="K123" s="4"/>
    </row>
    <row r="124" spans="1:11" x14ac:dyDescent="0.45">
      <c r="A124" s="13">
        <v>84</v>
      </c>
      <c r="B124" s="2" t="s">
        <v>354</v>
      </c>
      <c r="C124" s="1" t="s">
        <v>355</v>
      </c>
      <c r="D124" s="16">
        <v>80</v>
      </c>
      <c r="E124" s="34">
        <v>0.65599999999999992</v>
      </c>
      <c r="F124" s="34">
        <v>0.188</v>
      </c>
      <c r="G124" s="34">
        <v>0.156</v>
      </c>
      <c r="H124" s="7"/>
      <c r="I124" s="4"/>
      <c r="K124" s="4"/>
    </row>
    <row r="125" spans="1:11" x14ac:dyDescent="0.45">
      <c r="A125" s="13">
        <v>126</v>
      </c>
      <c r="B125" s="2" t="s">
        <v>152</v>
      </c>
      <c r="C125" s="1" t="s">
        <v>153</v>
      </c>
      <c r="D125" s="16">
        <v>50</v>
      </c>
      <c r="E125" s="34">
        <v>0.65200000000000002</v>
      </c>
      <c r="F125" s="34">
        <v>0.13</v>
      </c>
      <c r="G125" s="34">
        <v>0.217</v>
      </c>
      <c r="H125" s="7"/>
      <c r="I125" s="4"/>
      <c r="K125" s="4"/>
    </row>
    <row r="126" spans="1:11" x14ac:dyDescent="0.45">
      <c r="A126" s="13">
        <v>135</v>
      </c>
      <c r="B126" s="2" t="s">
        <v>88</v>
      </c>
      <c r="C126" s="1" t="s">
        <v>89</v>
      </c>
      <c r="D126" s="16">
        <v>80</v>
      </c>
      <c r="E126" s="34">
        <v>0.64599999999999991</v>
      </c>
      <c r="F126" s="34">
        <v>0.253</v>
      </c>
      <c r="G126" s="34">
        <v>0.10099999999999999</v>
      </c>
      <c r="H126" s="7"/>
      <c r="I126" s="4"/>
      <c r="K126" s="4"/>
    </row>
    <row r="127" spans="1:11" x14ac:dyDescent="0.45">
      <c r="A127" s="13">
        <v>42</v>
      </c>
      <c r="B127" s="2" t="s">
        <v>290</v>
      </c>
      <c r="C127" s="1" t="s">
        <v>291</v>
      </c>
      <c r="D127" s="16">
        <v>79</v>
      </c>
      <c r="E127" s="34">
        <v>0.64400000000000002</v>
      </c>
      <c r="F127" s="34">
        <v>0.27399999999999997</v>
      </c>
      <c r="G127" s="34">
        <v>8.199999999999999E-2</v>
      </c>
      <c r="H127" s="7"/>
      <c r="I127" s="4"/>
      <c r="K127" s="4"/>
    </row>
    <row r="128" spans="1:11" x14ac:dyDescent="0.45">
      <c r="A128" s="13">
        <v>123</v>
      </c>
      <c r="B128" s="2" t="s">
        <v>94</v>
      </c>
      <c r="C128" s="1" t="s">
        <v>95</v>
      </c>
      <c r="D128" s="16">
        <v>66</v>
      </c>
      <c r="E128" s="34">
        <v>0.64400000000000002</v>
      </c>
      <c r="F128" s="34">
        <v>2.2000000000000002E-2</v>
      </c>
      <c r="G128" s="34">
        <v>0.33299999999999996</v>
      </c>
      <c r="H128" s="7"/>
      <c r="I128" s="4"/>
      <c r="K128" s="4"/>
    </row>
    <row r="129" spans="1:11" x14ac:dyDescent="0.45">
      <c r="A129" s="13">
        <v>109</v>
      </c>
      <c r="B129" s="2" t="s">
        <v>192</v>
      </c>
      <c r="C129" s="1" t="s">
        <v>385</v>
      </c>
      <c r="D129" s="16">
        <v>49</v>
      </c>
      <c r="E129" s="34">
        <v>0.63400000000000001</v>
      </c>
      <c r="F129" s="34">
        <v>0.26800000000000002</v>
      </c>
      <c r="G129" s="34">
        <v>9.8000000000000004E-2</v>
      </c>
      <c r="H129" s="7"/>
      <c r="I129" s="4"/>
      <c r="K129" s="4"/>
    </row>
    <row r="130" spans="1:11" x14ac:dyDescent="0.45">
      <c r="A130" s="13">
        <v>124</v>
      </c>
      <c r="B130" s="2" t="s">
        <v>86</v>
      </c>
      <c r="C130" s="1" t="s">
        <v>87</v>
      </c>
      <c r="D130" s="16">
        <v>81</v>
      </c>
      <c r="E130" s="34">
        <v>0.63400000000000001</v>
      </c>
      <c r="F130" s="34">
        <v>0.155</v>
      </c>
      <c r="G130" s="34">
        <v>0.21100000000000002</v>
      </c>
      <c r="H130" s="7"/>
      <c r="I130" s="4"/>
      <c r="K130" s="4"/>
    </row>
    <row r="131" spans="1:11" x14ac:dyDescent="0.45">
      <c r="A131" s="13">
        <v>155</v>
      </c>
      <c r="B131" s="2" t="s">
        <v>274</v>
      </c>
      <c r="C131" s="1" t="s">
        <v>275</v>
      </c>
      <c r="D131" s="16">
        <v>73</v>
      </c>
      <c r="E131" s="34">
        <v>0.63200000000000001</v>
      </c>
      <c r="F131" s="34">
        <v>7.0000000000000007E-2</v>
      </c>
      <c r="G131" s="34">
        <v>0.29799999999999999</v>
      </c>
      <c r="H131" s="7"/>
      <c r="I131" s="4"/>
      <c r="K131" s="4"/>
    </row>
    <row r="132" spans="1:11" x14ac:dyDescent="0.45">
      <c r="A132" s="13">
        <v>103</v>
      </c>
      <c r="B132" s="2" t="s">
        <v>264</v>
      </c>
      <c r="C132" s="1" t="s">
        <v>265</v>
      </c>
      <c r="D132" s="16">
        <v>78</v>
      </c>
      <c r="E132" s="34">
        <v>0.63</v>
      </c>
      <c r="F132" s="34">
        <v>0.152</v>
      </c>
      <c r="G132" s="34">
        <v>0.217</v>
      </c>
      <c r="H132" s="7"/>
      <c r="I132" s="4"/>
      <c r="K132" s="4"/>
    </row>
    <row r="133" spans="1:11" x14ac:dyDescent="0.45">
      <c r="A133" s="13">
        <v>26</v>
      </c>
      <c r="B133" s="2" t="s">
        <v>312</v>
      </c>
      <c r="C133" s="1" t="s">
        <v>313</v>
      </c>
      <c r="D133" s="16">
        <v>40</v>
      </c>
      <c r="E133" s="34">
        <v>0.61799999999999999</v>
      </c>
      <c r="F133" s="34">
        <v>0.17600000000000002</v>
      </c>
      <c r="G133" s="34">
        <v>0.20600000000000002</v>
      </c>
      <c r="H133" s="7"/>
      <c r="I133" s="4"/>
      <c r="K133" s="4"/>
    </row>
    <row r="134" spans="1:11" x14ac:dyDescent="0.45">
      <c r="A134" s="13">
        <v>94</v>
      </c>
      <c r="B134" s="2" t="s">
        <v>362</v>
      </c>
      <c r="C134" s="1" t="s">
        <v>363</v>
      </c>
      <c r="D134" s="16">
        <v>76</v>
      </c>
      <c r="E134" s="34">
        <v>0.61499999999999999</v>
      </c>
      <c r="F134" s="34">
        <v>0.115</v>
      </c>
      <c r="G134" s="34">
        <v>0.26899999999999996</v>
      </c>
      <c r="H134" s="7"/>
      <c r="I134" s="4"/>
      <c r="K134" s="4"/>
    </row>
    <row r="135" spans="1:11" x14ac:dyDescent="0.45">
      <c r="A135" s="13">
        <v>81</v>
      </c>
      <c r="B135" s="2" t="s">
        <v>272</v>
      </c>
      <c r="C135" s="1" t="s">
        <v>273</v>
      </c>
      <c r="D135" s="16">
        <v>44</v>
      </c>
      <c r="E135" s="34">
        <v>0.61099999999999999</v>
      </c>
      <c r="F135" s="34">
        <v>0.30599999999999999</v>
      </c>
      <c r="G135" s="34">
        <v>8.3000000000000004E-2</v>
      </c>
      <c r="H135" s="7"/>
      <c r="I135" s="4"/>
      <c r="K135" s="4"/>
    </row>
    <row r="136" spans="1:11" x14ac:dyDescent="0.45">
      <c r="A136" s="13">
        <v>89</v>
      </c>
      <c r="B136" s="2" t="s">
        <v>156</v>
      </c>
      <c r="C136" s="1" t="s">
        <v>157</v>
      </c>
      <c r="D136" s="16">
        <v>40</v>
      </c>
      <c r="E136" s="34">
        <v>0.6</v>
      </c>
      <c r="F136" s="34">
        <v>0.2</v>
      </c>
      <c r="G136" s="34">
        <v>0.2</v>
      </c>
      <c r="H136" s="7"/>
      <c r="I136" s="4"/>
      <c r="K136" s="4"/>
    </row>
    <row r="137" spans="1:11" x14ac:dyDescent="0.45">
      <c r="A137" s="13">
        <v>61</v>
      </c>
      <c r="B137" s="2" t="s">
        <v>318</v>
      </c>
      <c r="C137" s="1" t="s">
        <v>319</v>
      </c>
      <c r="D137" s="16">
        <v>61</v>
      </c>
      <c r="E137" s="34">
        <v>0.59299999999999997</v>
      </c>
      <c r="F137" s="34">
        <v>0.222</v>
      </c>
      <c r="G137" s="34">
        <v>0.185</v>
      </c>
      <c r="H137" s="7"/>
      <c r="I137" s="4"/>
      <c r="K137" s="4"/>
    </row>
    <row r="138" spans="1:11" x14ac:dyDescent="0.45">
      <c r="A138" s="13">
        <v>153</v>
      </c>
      <c r="B138" s="2" t="s">
        <v>126</v>
      </c>
      <c r="C138" s="1" t="s">
        <v>127</v>
      </c>
      <c r="D138" s="16">
        <v>40</v>
      </c>
      <c r="E138" s="34">
        <v>0.58799999999999997</v>
      </c>
      <c r="F138" s="34">
        <v>0.14699999999999999</v>
      </c>
      <c r="G138" s="34">
        <v>0.26500000000000001</v>
      </c>
      <c r="H138" s="7"/>
      <c r="I138" s="4"/>
      <c r="K138" s="4"/>
    </row>
    <row r="139" spans="1:11" x14ac:dyDescent="0.45">
      <c r="A139" s="13">
        <v>8</v>
      </c>
      <c r="B139" s="2" t="s">
        <v>241</v>
      </c>
      <c r="C139" s="1" t="s">
        <v>242</v>
      </c>
      <c r="D139" s="16">
        <v>37</v>
      </c>
      <c r="E139" s="34">
        <v>0.56799999999999995</v>
      </c>
      <c r="F139" s="34">
        <v>0.40500000000000003</v>
      </c>
      <c r="G139" s="34">
        <v>2.7000000000000003E-2</v>
      </c>
      <c r="H139" s="7"/>
      <c r="I139" s="4"/>
      <c r="K139" s="4"/>
    </row>
    <row r="140" spans="1:11" x14ac:dyDescent="0.45">
      <c r="A140" s="13">
        <v>159</v>
      </c>
      <c r="B140" s="2" t="s">
        <v>215</v>
      </c>
      <c r="C140" s="1" t="s">
        <v>216</v>
      </c>
      <c r="D140" s="16">
        <v>80</v>
      </c>
      <c r="E140" s="34">
        <v>0.56200000000000006</v>
      </c>
      <c r="F140" s="34">
        <v>0.12300000000000001</v>
      </c>
      <c r="G140" s="34">
        <v>0.315</v>
      </c>
      <c r="H140" s="7"/>
      <c r="I140" s="4"/>
      <c r="K140" s="4"/>
    </row>
    <row r="141" spans="1:11" x14ac:dyDescent="0.45">
      <c r="A141" s="13">
        <v>2</v>
      </c>
      <c r="B141" s="2" t="s">
        <v>288</v>
      </c>
      <c r="C141" s="1" t="s">
        <v>289</v>
      </c>
      <c r="D141" s="16">
        <v>43</v>
      </c>
      <c r="E141" s="34">
        <v>0.56100000000000005</v>
      </c>
      <c r="F141" s="34">
        <v>0.34100000000000003</v>
      </c>
      <c r="G141" s="34">
        <v>9.8000000000000004E-2</v>
      </c>
      <c r="H141" s="7"/>
      <c r="I141" s="4"/>
      <c r="K141" s="4"/>
    </row>
    <row r="142" spans="1:11" x14ac:dyDescent="0.45">
      <c r="A142" s="13">
        <v>29</v>
      </c>
      <c r="B142" s="2" t="s">
        <v>148</v>
      </c>
      <c r="C142" s="1" t="s">
        <v>149</v>
      </c>
      <c r="D142" s="16">
        <v>60</v>
      </c>
      <c r="E142" s="34">
        <v>0.55600000000000005</v>
      </c>
      <c r="F142" s="34">
        <v>0.33299999999999996</v>
      </c>
      <c r="G142" s="34">
        <v>0.111</v>
      </c>
      <c r="H142" s="7"/>
      <c r="I142" s="4"/>
      <c r="K142" s="4"/>
    </row>
    <row r="143" spans="1:11" x14ac:dyDescent="0.45">
      <c r="A143" s="13">
        <v>99</v>
      </c>
      <c r="B143" s="2" t="s">
        <v>237</v>
      </c>
      <c r="C143" s="1" t="s">
        <v>386</v>
      </c>
      <c r="D143" s="16">
        <v>75</v>
      </c>
      <c r="E143" s="34">
        <v>0.55600000000000005</v>
      </c>
      <c r="F143" s="34">
        <v>0.34700000000000003</v>
      </c>
      <c r="G143" s="34">
        <v>9.6999999999999989E-2</v>
      </c>
      <c r="H143" s="7"/>
      <c r="I143" s="4"/>
      <c r="K143" s="4"/>
    </row>
    <row r="144" spans="1:11" x14ac:dyDescent="0.45">
      <c r="A144" s="13">
        <v>64</v>
      </c>
      <c r="B144" s="2" t="s">
        <v>162</v>
      </c>
      <c r="C144" s="1" t="s">
        <v>163</v>
      </c>
      <c r="D144" s="16">
        <v>54</v>
      </c>
      <c r="E144" s="34">
        <v>0.54500000000000004</v>
      </c>
      <c r="F144" s="34">
        <v>0.27300000000000002</v>
      </c>
      <c r="G144" s="34">
        <v>0.182</v>
      </c>
      <c r="H144" s="7"/>
      <c r="I144" s="4"/>
      <c r="K144" s="4"/>
    </row>
    <row r="145" spans="1:11" x14ac:dyDescent="0.45">
      <c r="A145" s="13">
        <v>138</v>
      </c>
      <c r="B145" s="2" t="s">
        <v>286</v>
      </c>
      <c r="C145" s="1" t="s">
        <v>287</v>
      </c>
      <c r="D145" s="16">
        <v>100</v>
      </c>
      <c r="E145" s="34">
        <v>0.54</v>
      </c>
      <c r="F145" s="34">
        <v>0.23800000000000002</v>
      </c>
      <c r="G145" s="34">
        <v>0.222</v>
      </c>
      <c r="H145" s="7"/>
      <c r="I145" s="4"/>
      <c r="K145" s="4"/>
    </row>
    <row r="146" spans="1:11" x14ac:dyDescent="0.45">
      <c r="A146" s="13">
        <v>66</v>
      </c>
      <c r="B146" s="2" t="s">
        <v>207</v>
      </c>
      <c r="C146" s="1" t="s">
        <v>208</v>
      </c>
      <c r="D146" s="16">
        <v>81</v>
      </c>
      <c r="E146" s="34">
        <v>0.53799999999999992</v>
      </c>
      <c r="F146" s="34">
        <v>0.32500000000000001</v>
      </c>
      <c r="G146" s="34">
        <v>0.13800000000000001</v>
      </c>
      <c r="H146" s="7"/>
      <c r="I146" s="4"/>
      <c r="K146" s="4"/>
    </row>
    <row r="147" spans="1:11" x14ac:dyDescent="0.45">
      <c r="A147" s="13">
        <v>41</v>
      </c>
      <c r="B147" s="2" t="s">
        <v>257</v>
      </c>
      <c r="C147" s="1" t="s">
        <v>258</v>
      </c>
      <c r="D147" s="16">
        <v>78</v>
      </c>
      <c r="E147" s="34">
        <v>0.50800000000000001</v>
      </c>
      <c r="F147" s="34">
        <v>0.222</v>
      </c>
      <c r="G147" s="34">
        <v>0.27</v>
      </c>
      <c r="H147" s="7"/>
      <c r="I147" s="4"/>
      <c r="K147" s="4"/>
    </row>
    <row r="148" spans="1:11" x14ac:dyDescent="0.45">
      <c r="A148" s="13">
        <v>4</v>
      </c>
      <c r="B148" s="2" t="s">
        <v>330</v>
      </c>
      <c r="C148" s="1" t="s">
        <v>331</v>
      </c>
      <c r="D148" s="16">
        <v>38</v>
      </c>
      <c r="E148" s="34">
        <v>0.5</v>
      </c>
      <c r="F148" s="34">
        <v>0</v>
      </c>
      <c r="G148" s="34">
        <v>0.5</v>
      </c>
      <c r="H148" s="7"/>
      <c r="I148" s="4"/>
      <c r="K148" s="4"/>
    </row>
    <row r="149" spans="1:11" x14ac:dyDescent="0.45">
      <c r="A149" s="13">
        <v>11</v>
      </c>
      <c r="B149" s="2" t="s">
        <v>316</v>
      </c>
      <c r="C149" s="1" t="s">
        <v>317</v>
      </c>
      <c r="D149" s="16">
        <v>37</v>
      </c>
      <c r="E149" s="34">
        <v>0.5</v>
      </c>
      <c r="F149" s="34">
        <v>9.0999999999999998E-2</v>
      </c>
      <c r="G149" s="34">
        <v>0.40899999999999997</v>
      </c>
      <c r="H149" s="7"/>
      <c r="I149" s="4"/>
      <c r="K149" s="4"/>
    </row>
    <row r="150" spans="1:11" x14ac:dyDescent="0.45">
      <c r="A150" s="13">
        <v>40</v>
      </c>
      <c r="B150" s="2" t="s">
        <v>298</v>
      </c>
      <c r="C150" s="1" t="s">
        <v>299</v>
      </c>
      <c r="D150" s="16">
        <v>42</v>
      </c>
      <c r="E150" s="34">
        <v>0.5</v>
      </c>
      <c r="F150" s="34">
        <v>0.156</v>
      </c>
      <c r="G150" s="34">
        <v>0.34399999999999997</v>
      </c>
      <c r="H150" s="7"/>
      <c r="I150" s="4"/>
      <c r="K150" s="4"/>
    </row>
    <row r="151" spans="1:11" x14ac:dyDescent="0.45">
      <c r="A151" s="13">
        <v>79</v>
      </c>
      <c r="B151" s="2" t="s">
        <v>231</v>
      </c>
      <c r="C151" s="1" t="s">
        <v>232</v>
      </c>
      <c r="D151" s="16">
        <v>80</v>
      </c>
      <c r="E151" s="34">
        <v>0.48</v>
      </c>
      <c r="F151" s="34">
        <v>0.14699999999999999</v>
      </c>
      <c r="G151" s="34">
        <v>0.373</v>
      </c>
      <c r="H151" s="7"/>
      <c r="I151" s="4"/>
      <c r="K151" s="4"/>
    </row>
    <row r="152" spans="1:11" x14ac:dyDescent="0.45">
      <c r="A152" s="13">
        <v>52</v>
      </c>
      <c r="B152" s="2" t="s">
        <v>259</v>
      </c>
      <c r="C152" s="1" t="s">
        <v>370</v>
      </c>
      <c r="D152" s="16">
        <v>64</v>
      </c>
      <c r="E152" s="34">
        <v>0.47700000000000004</v>
      </c>
      <c r="F152" s="34">
        <v>6.8000000000000005E-2</v>
      </c>
      <c r="G152" s="34">
        <v>0.45500000000000002</v>
      </c>
      <c r="H152" s="7"/>
      <c r="I152" s="4"/>
      <c r="K152" s="4"/>
    </row>
    <row r="153" spans="1:11" x14ac:dyDescent="0.45">
      <c r="A153" s="13">
        <v>156</v>
      </c>
      <c r="B153" s="2" t="s">
        <v>262</v>
      </c>
      <c r="C153" s="1" t="s">
        <v>263</v>
      </c>
      <c r="D153" s="16">
        <v>64</v>
      </c>
      <c r="E153" s="34">
        <v>0.47299999999999998</v>
      </c>
      <c r="F153" s="34">
        <v>0.15</v>
      </c>
      <c r="G153" s="34">
        <v>0.375</v>
      </c>
      <c r="H153" s="7"/>
      <c r="I153" s="4"/>
      <c r="K153" s="4"/>
    </row>
    <row r="154" spans="1:11" x14ac:dyDescent="0.45">
      <c r="A154" s="13">
        <v>93</v>
      </c>
      <c r="B154" s="2" t="s">
        <v>322</v>
      </c>
      <c r="C154" s="1" t="s">
        <v>323</v>
      </c>
      <c r="D154" s="16">
        <v>58</v>
      </c>
      <c r="E154" s="34">
        <v>0.46899999999999997</v>
      </c>
      <c r="F154" s="34">
        <v>0.28100000000000003</v>
      </c>
      <c r="G154" s="34">
        <v>0.25</v>
      </c>
      <c r="H154" s="7"/>
      <c r="I154" s="4"/>
      <c r="K154" s="4"/>
    </row>
    <row r="155" spans="1:11" x14ac:dyDescent="0.45">
      <c r="A155" s="13">
        <v>51</v>
      </c>
      <c r="B155" s="2" t="s">
        <v>194</v>
      </c>
      <c r="C155" s="1" t="s">
        <v>195</v>
      </c>
      <c r="D155" s="16">
        <v>55</v>
      </c>
      <c r="E155" s="34">
        <v>0.43799999999999994</v>
      </c>
      <c r="F155" s="34">
        <v>0</v>
      </c>
      <c r="G155" s="34">
        <v>0.56299999999999994</v>
      </c>
      <c r="H155" s="7"/>
      <c r="I155" s="4"/>
      <c r="K155" s="4"/>
    </row>
    <row r="156" spans="1:11" x14ac:dyDescent="0.45">
      <c r="A156" s="13">
        <v>5</v>
      </c>
      <c r="B156" s="2" t="s">
        <v>292</v>
      </c>
      <c r="C156" s="1" t="s">
        <v>293</v>
      </c>
      <c r="D156" s="16">
        <v>36</v>
      </c>
      <c r="E156" s="34">
        <v>0.375</v>
      </c>
      <c r="F156" s="34">
        <v>0.33299999999999996</v>
      </c>
      <c r="G156" s="34">
        <v>0.29199999999999998</v>
      </c>
      <c r="H156" s="7"/>
      <c r="I156" s="4"/>
      <c r="K156" s="4"/>
    </row>
    <row r="157" spans="1:11" x14ac:dyDescent="0.45">
      <c r="A157" s="13">
        <v>30</v>
      </c>
      <c r="B157" s="2" t="s">
        <v>102</v>
      </c>
      <c r="C157" s="1" t="s">
        <v>103</v>
      </c>
      <c r="D157" s="16">
        <v>53</v>
      </c>
      <c r="E157" s="34">
        <v>0.34</v>
      </c>
      <c r="F157" s="34">
        <v>0.17</v>
      </c>
      <c r="G157" s="34">
        <v>0.49099999999999999</v>
      </c>
      <c r="I157" s="4"/>
      <c r="K157" s="4"/>
    </row>
    <row r="158" spans="1:11" x14ac:dyDescent="0.45">
      <c r="A158" s="13">
        <v>22</v>
      </c>
      <c r="B158" s="2" t="s">
        <v>278</v>
      </c>
      <c r="C158" s="1" t="s">
        <v>279</v>
      </c>
      <c r="D158" s="16">
        <v>80</v>
      </c>
      <c r="E158" s="34">
        <v>0.32299999999999995</v>
      </c>
      <c r="F158" s="34">
        <v>0.129</v>
      </c>
      <c r="G158" s="34">
        <v>0.54799999999999993</v>
      </c>
      <c r="I158" s="4"/>
      <c r="K158" s="4"/>
    </row>
    <row r="159" spans="1:11" x14ac:dyDescent="0.45">
      <c r="A159" s="13">
        <v>87</v>
      </c>
      <c r="B159" s="2" t="s">
        <v>144</v>
      </c>
      <c r="C159" s="1" t="s">
        <v>145</v>
      </c>
      <c r="D159" s="16">
        <v>40</v>
      </c>
      <c r="E159" s="34">
        <v>0.318</v>
      </c>
      <c r="F159" s="34">
        <v>0.54500000000000004</v>
      </c>
      <c r="G159" s="34">
        <v>0.13600000000000001</v>
      </c>
      <c r="I159" s="4"/>
      <c r="K159" s="4"/>
    </row>
    <row r="160" spans="1:11" x14ac:dyDescent="0.45">
      <c r="A160" s="13">
        <v>16</v>
      </c>
      <c r="B160" s="2" t="s">
        <v>118</v>
      </c>
      <c r="C160" s="1" t="s">
        <v>119</v>
      </c>
      <c r="D160" s="16">
        <v>80</v>
      </c>
      <c r="E160" s="34">
        <v>0.312</v>
      </c>
      <c r="F160" s="34">
        <v>0.48100000000000004</v>
      </c>
      <c r="G160" s="34">
        <v>0.20800000000000002</v>
      </c>
      <c r="I160" s="4"/>
      <c r="K160" s="4"/>
    </row>
    <row r="161" spans="1:11" x14ac:dyDescent="0.45">
      <c r="A161" s="13">
        <v>134</v>
      </c>
      <c r="B161" s="2" t="s">
        <v>314</v>
      </c>
      <c r="C161" s="1" t="s">
        <v>315</v>
      </c>
      <c r="D161" s="16">
        <v>40</v>
      </c>
      <c r="E161" s="34">
        <v>0.3</v>
      </c>
      <c r="F161" s="34">
        <v>0.7</v>
      </c>
      <c r="G161" s="34">
        <v>0</v>
      </c>
      <c r="I161" s="4"/>
      <c r="K161" s="4"/>
    </row>
    <row r="162" spans="1:11" x14ac:dyDescent="0.45">
      <c r="A162" s="13">
        <v>133</v>
      </c>
      <c r="B162" s="2" t="s">
        <v>338</v>
      </c>
      <c r="C162" s="1" t="s">
        <v>339</v>
      </c>
      <c r="D162" s="16">
        <v>44</v>
      </c>
      <c r="E162" s="34">
        <v>0.27300000000000002</v>
      </c>
      <c r="F162" s="34">
        <v>0.72699999999999998</v>
      </c>
      <c r="G162" s="34">
        <v>0</v>
      </c>
      <c r="I162" s="4"/>
      <c r="K162" s="4"/>
    </row>
    <row r="163" spans="1:11" x14ac:dyDescent="0.45">
      <c r="A163" s="13">
        <v>28</v>
      </c>
      <c r="B163" s="2" t="s">
        <v>243</v>
      </c>
      <c r="C163" s="1" t="s">
        <v>244</v>
      </c>
      <c r="D163" s="16">
        <v>49</v>
      </c>
      <c r="E163" s="34">
        <v>0.25</v>
      </c>
      <c r="F163" s="34">
        <v>0.32100000000000001</v>
      </c>
      <c r="G163" s="34">
        <v>0.42899999999999999</v>
      </c>
      <c r="I163" s="4"/>
      <c r="K163" s="4"/>
    </row>
    <row r="164" spans="1:11" x14ac:dyDescent="0.45">
      <c r="A164" s="13">
        <v>31</v>
      </c>
      <c r="B164" s="2" t="s">
        <v>209</v>
      </c>
      <c r="C164" s="1" t="s">
        <v>387</v>
      </c>
      <c r="D164" s="16">
        <v>86</v>
      </c>
      <c r="E164" s="34">
        <v>0.25</v>
      </c>
      <c r="F164" s="34">
        <v>0</v>
      </c>
      <c r="G164" s="34">
        <v>0.75</v>
      </c>
      <c r="I164" s="4"/>
      <c r="K164" s="4"/>
    </row>
    <row r="165" spans="1:11" x14ac:dyDescent="0.45">
      <c r="A165" s="13">
        <v>38</v>
      </c>
      <c r="B165" s="2" t="s">
        <v>96</v>
      </c>
      <c r="C165" s="1" t="s">
        <v>97</v>
      </c>
      <c r="D165" s="16">
        <v>63</v>
      </c>
      <c r="E165" s="34">
        <v>0.19399999999999998</v>
      </c>
      <c r="F165" s="34">
        <v>0.79</v>
      </c>
      <c r="G165" s="34">
        <v>1.6E-2</v>
      </c>
      <c r="I165" s="4"/>
      <c r="K165" s="4"/>
    </row>
    <row r="166" spans="1:11" x14ac:dyDescent="0.45">
      <c r="A166" s="13">
        <v>104</v>
      </c>
      <c r="B166" s="2" t="s">
        <v>68</v>
      </c>
      <c r="C166" s="1" t="s">
        <v>69</v>
      </c>
      <c r="D166" s="16">
        <v>41</v>
      </c>
      <c r="E166" s="34">
        <v>0.16699999999999998</v>
      </c>
      <c r="F166" s="34">
        <v>0.27800000000000002</v>
      </c>
      <c r="G166" s="34">
        <v>0.55600000000000005</v>
      </c>
      <c r="I166" s="4"/>
      <c r="K166" s="4"/>
    </row>
    <row r="167" spans="1:11" x14ac:dyDescent="0.45">
      <c r="A167" s="13">
        <v>72</v>
      </c>
      <c r="B167" s="2" t="s">
        <v>76</v>
      </c>
      <c r="C167" s="1" t="s">
        <v>77</v>
      </c>
      <c r="D167" s="16">
        <v>40</v>
      </c>
      <c r="E167" s="34">
        <v>0.156</v>
      </c>
      <c r="F167" s="34">
        <v>0.40600000000000003</v>
      </c>
      <c r="G167" s="34">
        <v>0.43799999999999994</v>
      </c>
      <c r="I167" s="4"/>
      <c r="K167" s="4"/>
    </row>
    <row r="168" spans="1:11" x14ac:dyDescent="0.45">
      <c r="A168" s="13">
        <v>69</v>
      </c>
      <c r="B168" s="2" t="s">
        <v>158</v>
      </c>
      <c r="C168" s="1" t="s">
        <v>159</v>
      </c>
      <c r="D168" s="16">
        <v>79</v>
      </c>
      <c r="E168" s="34">
        <v>0.14300000000000002</v>
      </c>
      <c r="F168" s="34">
        <v>5.2000000000000005E-2</v>
      </c>
      <c r="G168" s="34">
        <v>0.80500000000000005</v>
      </c>
    </row>
  </sheetData>
  <sortState xmlns:xlrd2="http://schemas.microsoft.com/office/spreadsheetml/2017/richdata2" ref="A2:G168">
    <sortCondition descending="1" ref="E2:E168"/>
  </sortState>
  <conditionalFormatting sqref="D2:D167">
    <cfRule type="cellIs" dxfId="2" priority="5" operator="lessThan">
      <formula>25</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A5418-8B2B-4373-9E2F-DB4A9DA85BCD}">
  <sheetPr>
    <tabColor rgb="FF4A7973"/>
  </sheetPr>
  <dimension ref="A1:L172"/>
  <sheetViews>
    <sheetView zoomScale="90" zoomScaleNormal="90" workbookViewId="0">
      <selection activeCell="I35" sqref="I35"/>
    </sheetView>
  </sheetViews>
  <sheetFormatPr defaultColWidth="8.81640625" defaultRowHeight="16.5" x14ac:dyDescent="0.45"/>
  <cols>
    <col min="1" max="1" width="12.81640625" style="13" customWidth="1"/>
    <col min="2" max="2" width="11.1796875" style="2" customWidth="1"/>
    <col min="3" max="3" width="36.81640625" style="2" customWidth="1"/>
    <col min="4" max="7" width="17" style="16" customWidth="1"/>
    <col min="8" max="8" width="0.54296875" style="25" customWidth="1"/>
    <col min="9" max="9" width="11.54296875" style="22" customWidth="1"/>
    <col min="10" max="10" width="11.54296875" style="37" customWidth="1"/>
    <col min="11" max="16384" width="8.81640625" style="2"/>
  </cols>
  <sheetData>
    <row r="1" spans="1:12" ht="49.5" x14ac:dyDescent="0.45">
      <c r="A1" s="27" t="s">
        <v>20</v>
      </c>
      <c r="B1" s="26" t="s">
        <v>21</v>
      </c>
      <c r="C1" s="26" t="s">
        <v>22</v>
      </c>
      <c r="D1" s="26" t="s">
        <v>23</v>
      </c>
      <c r="E1" s="26" t="s">
        <v>24</v>
      </c>
      <c r="F1" s="26" t="s">
        <v>25</v>
      </c>
      <c r="G1" s="26" t="s">
        <v>388</v>
      </c>
      <c r="H1" s="39"/>
      <c r="I1" s="26" t="s">
        <v>389</v>
      </c>
      <c r="J1" s="36" t="s">
        <v>390</v>
      </c>
      <c r="L1" s="6" t="s">
        <v>391</v>
      </c>
    </row>
    <row r="2" spans="1:12" x14ac:dyDescent="0.45">
      <c r="A2" s="13">
        <v>63</v>
      </c>
      <c r="B2" s="2" t="s">
        <v>38</v>
      </c>
      <c r="C2" s="2" t="s">
        <v>39</v>
      </c>
      <c r="D2" s="16">
        <v>40</v>
      </c>
      <c r="E2" s="34">
        <v>1</v>
      </c>
      <c r="F2" s="34">
        <v>0</v>
      </c>
      <c r="G2" s="34">
        <v>0</v>
      </c>
      <c r="I2" s="37">
        <v>1</v>
      </c>
      <c r="J2" s="37">
        <v>0.76500000000000001</v>
      </c>
    </row>
    <row r="3" spans="1:12" x14ac:dyDescent="0.45">
      <c r="A3" s="13">
        <v>17</v>
      </c>
      <c r="B3" s="2" t="s">
        <v>32</v>
      </c>
      <c r="C3" s="2" t="s">
        <v>33</v>
      </c>
      <c r="D3" s="16">
        <v>80</v>
      </c>
      <c r="E3" s="34">
        <v>0.98799999999999999</v>
      </c>
      <c r="F3" s="34">
        <v>1.3000000000000001E-2</v>
      </c>
      <c r="G3" s="34">
        <v>0</v>
      </c>
      <c r="I3" s="37">
        <v>0.98799999999999999</v>
      </c>
      <c r="J3" s="37">
        <v>0.71400000000000008</v>
      </c>
    </row>
    <row r="4" spans="1:12" x14ac:dyDescent="0.45">
      <c r="A4" s="13">
        <v>135</v>
      </c>
      <c r="B4" s="2" t="s">
        <v>88</v>
      </c>
      <c r="C4" s="2" t="s">
        <v>89</v>
      </c>
      <c r="D4" s="16">
        <v>80</v>
      </c>
      <c r="E4" s="34">
        <v>0.96299999999999997</v>
      </c>
      <c r="F4" s="34">
        <v>1.3000000000000001E-2</v>
      </c>
      <c r="G4" s="34">
        <v>2.5000000000000001E-2</v>
      </c>
      <c r="I4" s="37">
        <v>0.96299999999999997</v>
      </c>
      <c r="J4" s="37">
        <v>2.8999999999999998E-2</v>
      </c>
    </row>
    <row r="5" spans="1:12" x14ac:dyDescent="0.45">
      <c r="A5" s="13">
        <v>132</v>
      </c>
      <c r="B5" s="2" t="s">
        <v>138</v>
      </c>
      <c r="C5" s="2" t="s">
        <v>139</v>
      </c>
      <c r="D5" s="16">
        <v>42</v>
      </c>
      <c r="E5" s="34">
        <v>0.92900000000000005</v>
      </c>
      <c r="F5" s="34">
        <v>4.8000000000000001E-2</v>
      </c>
      <c r="G5" s="34">
        <v>2.4E-2</v>
      </c>
      <c r="I5" s="37">
        <v>0.92900000000000005</v>
      </c>
      <c r="J5" s="37">
        <v>0.5</v>
      </c>
    </row>
    <row r="6" spans="1:12" x14ac:dyDescent="0.45">
      <c r="A6" s="13">
        <v>96</v>
      </c>
      <c r="B6" s="2" t="s">
        <v>60</v>
      </c>
      <c r="C6" s="2" t="s">
        <v>61</v>
      </c>
      <c r="D6" s="16">
        <v>80</v>
      </c>
      <c r="E6" s="34">
        <v>0.92500000000000004</v>
      </c>
      <c r="F6" s="34">
        <v>6.3E-2</v>
      </c>
      <c r="G6" s="34">
        <v>1.3000000000000001E-2</v>
      </c>
      <c r="I6" s="37">
        <v>0.92500000000000004</v>
      </c>
      <c r="J6" s="37">
        <v>0.72699999999999998</v>
      </c>
    </row>
    <row r="7" spans="1:12" x14ac:dyDescent="0.45">
      <c r="A7" s="13">
        <v>161</v>
      </c>
      <c r="B7" s="2" t="s">
        <v>350</v>
      </c>
      <c r="C7" s="2" t="s">
        <v>351</v>
      </c>
      <c r="D7" s="16">
        <v>40</v>
      </c>
      <c r="E7" s="34">
        <v>0.92500000000000004</v>
      </c>
      <c r="F7" s="34">
        <v>7.4999999999999997E-2</v>
      </c>
      <c r="G7" s="34">
        <v>0</v>
      </c>
      <c r="I7" s="37">
        <v>0.92500000000000004</v>
      </c>
      <c r="J7" s="37">
        <v>0.25</v>
      </c>
    </row>
    <row r="8" spans="1:12" x14ac:dyDescent="0.45">
      <c r="A8" s="13">
        <v>149</v>
      </c>
      <c r="B8" s="2" t="s">
        <v>54</v>
      </c>
      <c r="C8" s="2" t="s">
        <v>55</v>
      </c>
      <c r="D8" s="16">
        <v>60</v>
      </c>
      <c r="E8" s="34">
        <v>0.91700000000000004</v>
      </c>
      <c r="F8" s="34">
        <v>6.7000000000000004E-2</v>
      </c>
      <c r="G8" s="34">
        <v>1.7000000000000001E-2</v>
      </c>
      <c r="I8" s="37">
        <v>0.91700000000000004</v>
      </c>
      <c r="J8" s="37">
        <v>1</v>
      </c>
    </row>
    <row r="9" spans="1:12" x14ac:dyDescent="0.45">
      <c r="A9" s="13">
        <v>57</v>
      </c>
      <c r="B9" s="2" t="s">
        <v>98</v>
      </c>
      <c r="C9" s="2" t="s">
        <v>99</v>
      </c>
      <c r="D9" s="16">
        <v>40</v>
      </c>
      <c r="E9" s="34">
        <v>0.85</v>
      </c>
      <c r="F9" s="34">
        <v>0.05</v>
      </c>
      <c r="G9" s="34">
        <v>0.1</v>
      </c>
      <c r="I9" s="37">
        <v>0.85</v>
      </c>
      <c r="J9" s="37">
        <v>0.5</v>
      </c>
    </row>
    <row r="10" spans="1:12" x14ac:dyDescent="0.45">
      <c r="A10" s="13">
        <v>56</v>
      </c>
      <c r="B10" s="2" t="s">
        <v>221</v>
      </c>
      <c r="C10" s="2" t="s">
        <v>222</v>
      </c>
      <c r="D10" s="16">
        <v>79</v>
      </c>
      <c r="E10" s="34">
        <v>0.84799999999999998</v>
      </c>
      <c r="F10" s="34">
        <v>0.114</v>
      </c>
      <c r="G10" s="34">
        <v>3.7999999999999999E-2</v>
      </c>
      <c r="I10" s="37">
        <v>0.84799999999999998</v>
      </c>
      <c r="J10" s="37">
        <v>0.30299999999999999</v>
      </c>
    </row>
    <row r="11" spans="1:12" x14ac:dyDescent="0.45">
      <c r="A11" s="13">
        <v>65</v>
      </c>
      <c r="B11" s="2" t="s">
        <v>74</v>
      </c>
      <c r="C11" s="2" t="s">
        <v>75</v>
      </c>
      <c r="D11" s="16">
        <v>80</v>
      </c>
      <c r="E11" s="34">
        <v>0.83799999999999997</v>
      </c>
      <c r="F11" s="34">
        <v>0.1</v>
      </c>
      <c r="G11" s="34">
        <v>6.3E-2</v>
      </c>
      <c r="I11" s="37">
        <v>0.83799999999999997</v>
      </c>
      <c r="J11" s="37">
        <v>0.83299999999999996</v>
      </c>
    </row>
    <row r="12" spans="1:12" x14ac:dyDescent="0.45">
      <c r="A12" s="13">
        <v>97</v>
      </c>
      <c r="B12" s="2" t="s">
        <v>42</v>
      </c>
      <c r="C12" s="2" t="s">
        <v>43</v>
      </c>
      <c r="D12" s="16">
        <v>80</v>
      </c>
      <c r="E12" s="34">
        <v>0.83799999999999997</v>
      </c>
      <c r="F12" s="34">
        <v>0.125</v>
      </c>
      <c r="G12" s="34">
        <v>3.7999999999999999E-2</v>
      </c>
      <c r="I12" s="37">
        <v>0.83799999999999997</v>
      </c>
      <c r="J12" s="37">
        <v>0.64700000000000002</v>
      </c>
    </row>
    <row r="13" spans="1:12" x14ac:dyDescent="0.45">
      <c r="A13" s="13">
        <v>55</v>
      </c>
      <c r="B13" s="2" t="s">
        <v>168</v>
      </c>
      <c r="C13" s="2" t="s">
        <v>169</v>
      </c>
      <c r="D13" s="16">
        <v>80</v>
      </c>
      <c r="E13" s="34">
        <v>0.8</v>
      </c>
      <c r="F13" s="34">
        <v>0.17499999999999999</v>
      </c>
      <c r="G13" s="34">
        <v>2.5000000000000001E-2</v>
      </c>
      <c r="I13" s="37">
        <v>0.8</v>
      </c>
      <c r="J13" s="37">
        <v>0.97</v>
      </c>
    </row>
    <row r="14" spans="1:12" x14ac:dyDescent="0.45">
      <c r="A14" s="13">
        <v>68</v>
      </c>
      <c r="B14" s="2" t="s">
        <v>40</v>
      </c>
      <c r="C14" s="2" t="s">
        <v>41</v>
      </c>
      <c r="D14" s="16">
        <v>80</v>
      </c>
      <c r="E14" s="34">
        <v>0.8</v>
      </c>
      <c r="F14" s="34">
        <v>0.05</v>
      </c>
      <c r="G14" s="34">
        <v>0.15</v>
      </c>
      <c r="I14" s="37">
        <v>0.8</v>
      </c>
      <c r="J14" s="37">
        <v>0.25700000000000001</v>
      </c>
    </row>
    <row r="15" spans="1:12" x14ac:dyDescent="0.45">
      <c r="A15" s="13">
        <v>51</v>
      </c>
      <c r="B15" s="2" t="s">
        <v>194</v>
      </c>
      <c r="C15" s="2" t="s">
        <v>195</v>
      </c>
      <c r="D15" s="16">
        <v>55</v>
      </c>
      <c r="E15" s="34">
        <v>0.78200000000000003</v>
      </c>
      <c r="F15" s="34">
        <v>0.14499999999999999</v>
      </c>
      <c r="G15" s="34">
        <v>7.2999999999999995E-2</v>
      </c>
      <c r="I15" s="37">
        <v>0.78200000000000003</v>
      </c>
      <c r="J15" s="37">
        <v>0.70599999999999996</v>
      </c>
    </row>
    <row r="16" spans="1:12" x14ac:dyDescent="0.45">
      <c r="A16" s="13">
        <v>136</v>
      </c>
      <c r="B16" s="2" t="s">
        <v>154</v>
      </c>
      <c r="C16" s="2" t="s">
        <v>155</v>
      </c>
      <c r="D16" s="16">
        <v>41</v>
      </c>
      <c r="E16" s="34">
        <v>0.78</v>
      </c>
      <c r="F16" s="34">
        <v>7.2999999999999995E-2</v>
      </c>
      <c r="G16" s="34">
        <v>0.14599999999999999</v>
      </c>
      <c r="I16" s="37">
        <v>0.78</v>
      </c>
      <c r="J16" s="37">
        <v>0.86699999999999999</v>
      </c>
    </row>
    <row r="17" spans="1:10" x14ac:dyDescent="0.45">
      <c r="A17" s="13">
        <v>112</v>
      </c>
      <c r="B17" s="2" t="s">
        <v>80</v>
      </c>
      <c r="C17" s="2" t="s">
        <v>81</v>
      </c>
      <c r="D17" s="16">
        <v>80</v>
      </c>
      <c r="E17" s="34">
        <v>0.72499999999999998</v>
      </c>
      <c r="F17" s="34">
        <v>0.25</v>
      </c>
      <c r="G17" s="34">
        <v>2.5000000000000001E-2</v>
      </c>
      <c r="I17" s="37">
        <v>0.72499999999999998</v>
      </c>
      <c r="J17" s="37">
        <v>0.33299999999999996</v>
      </c>
    </row>
    <row r="18" spans="1:10" x14ac:dyDescent="0.45">
      <c r="A18" s="13">
        <v>128</v>
      </c>
      <c r="B18" s="2" t="s">
        <v>300</v>
      </c>
      <c r="C18" s="2" t="s">
        <v>301</v>
      </c>
      <c r="D18" s="16">
        <v>36</v>
      </c>
      <c r="E18" s="34">
        <v>0.72199999999999998</v>
      </c>
      <c r="F18" s="34">
        <v>0.19400000000000001</v>
      </c>
      <c r="G18" s="34">
        <v>8.3000000000000004E-2</v>
      </c>
      <c r="I18" s="37">
        <v>0.72199999999999998</v>
      </c>
      <c r="J18" s="37">
        <v>0.95099999999999996</v>
      </c>
    </row>
    <row r="19" spans="1:10" x14ac:dyDescent="0.45">
      <c r="A19" s="13">
        <v>13</v>
      </c>
      <c r="B19" s="2" t="s">
        <v>30</v>
      </c>
      <c r="C19" s="2" t="s">
        <v>31</v>
      </c>
      <c r="D19" s="16">
        <v>82</v>
      </c>
      <c r="E19" s="34">
        <v>0.69499999999999995</v>
      </c>
      <c r="F19" s="34">
        <v>0.28000000000000003</v>
      </c>
      <c r="G19" s="34">
        <v>2.4E-2</v>
      </c>
      <c r="I19" s="37">
        <v>0.69499999999999995</v>
      </c>
      <c r="J19" s="37">
        <v>0.93500000000000005</v>
      </c>
    </row>
    <row r="20" spans="1:10" x14ac:dyDescent="0.45">
      <c r="A20" s="13">
        <v>143</v>
      </c>
      <c r="B20" s="2" t="s">
        <v>326</v>
      </c>
      <c r="C20" s="2" t="s">
        <v>327</v>
      </c>
      <c r="D20" s="16">
        <v>64</v>
      </c>
      <c r="E20" s="34">
        <v>0.67200000000000004</v>
      </c>
      <c r="F20" s="34">
        <v>0.32799999999999996</v>
      </c>
      <c r="G20" s="34">
        <v>0</v>
      </c>
      <c r="I20" s="37">
        <v>0.67200000000000004</v>
      </c>
      <c r="J20" s="37">
        <v>0.81599999999999995</v>
      </c>
    </row>
    <row r="21" spans="1:10" x14ac:dyDescent="0.45">
      <c r="A21" s="13">
        <v>50</v>
      </c>
      <c r="B21" s="2" t="s">
        <v>284</v>
      </c>
      <c r="C21" s="2" t="s">
        <v>285</v>
      </c>
      <c r="D21" s="16">
        <v>81</v>
      </c>
      <c r="E21" s="34">
        <v>0.66700000000000004</v>
      </c>
      <c r="F21" s="34">
        <v>0.14800000000000002</v>
      </c>
      <c r="G21" s="34">
        <v>0.185</v>
      </c>
      <c r="I21" s="37">
        <v>0.66700000000000004</v>
      </c>
      <c r="J21" s="37">
        <v>0.69200000000000006</v>
      </c>
    </row>
    <row r="22" spans="1:10" x14ac:dyDescent="0.45">
      <c r="A22" s="13">
        <v>145</v>
      </c>
      <c r="B22" s="2" t="s">
        <v>136</v>
      </c>
      <c r="C22" s="2" t="s">
        <v>137</v>
      </c>
      <c r="D22" s="16">
        <v>80</v>
      </c>
      <c r="E22" s="34">
        <v>0.66299999999999992</v>
      </c>
      <c r="F22" s="34">
        <v>0.313</v>
      </c>
      <c r="G22" s="34">
        <v>2.5000000000000001E-2</v>
      </c>
      <c r="I22" s="37">
        <v>0.66299999999999992</v>
      </c>
      <c r="J22" s="37">
        <v>0.66700000000000004</v>
      </c>
    </row>
    <row r="23" spans="1:10" x14ac:dyDescent="0.45">
      <c r="A23" s="13">
        <v>66</v>
      </c>
      <c r="B23" s="2" t="s">
        <v>207</v>
      </c>
      <c r="C23" s="2" t="s">
        <v>208</v>
      </c>
      <c r="D23" s="16">
        <v>81</v>
      </c>
      <c r="E23" s="34">
        <v>0.65400000000000003</v>
      </c>
      <c r="F23" s="34">
        <v>0.309</v>
      </c>
      <c r="G23" s="34">
        <v>3.7000000000000005E-2</v>
      </c>
      <c r="I23" s="37">
        <v>0.65400000000000003</v>
      </c>
      <c r="J23" s="37">
        <v>0.80599999999999994</v>
      </c>
    </row>
    <row r="24" spans="1:10" x14ac:dyDescent="0.45">
      <c r="A24" s="13">
        <v>23</v>
      </c>
      <c r="B24" s="2" t="s">
        <v>58</v>
      </c>
      <c r="C24" s="2" t="s">
        <v>59</v>
      </c>
      <c r="D24" s="16">
        <v>80</v>
      </c>
      <c r="E24" s="34">
        <v>0.625</v>
      </c>
      <c r="F24" s="34">
        <v>0.35</v>
      </c>
      <c r="G24" s="34">
        <v>2.5000000000000001E-2</v>
      </c>
      <c r="I24" s="37">
        <v>0.625</v>
      </c>
      <c r="J24" s="37">
        <v>1</v>
      </c>
    </row>
    <row r="25" spans="1:10" x14ac:dyDescent="0.45">
      <c r="A25" s="13">
        <v>34</v>
      </c>
      <c r="B25" s="2" t="s">
        <v>120</v>
      </c>
      <c r="C25" s="2" t="s">
        <v>121</v>
      </c>
      <c r="D25" s="16">
        <v>40</v>
      </c>
      <c r="E25" s="34">
        <v>0.625</v>
      </c>
      <c r="F25" s="34">
        <v>0.2</v>
      </c>
      <c r="G25" s="34">
        <v>0.17499999999999999</v>
      </c>
      <c r="I25" s="37">
        <v>0.625</v>
      </c>
      <c r="J25" s="37">
        <v>1</v>
      </c>
    </row>
    <row r="26" spans="1:10" x14ac:dyDescent="0.45">
      <c r="A26" s="13">
        <v>33</v>
      </c>
      <c r="B26" s="2" t="s">
        <v>34</v>
      </c>
      <c r="C26" s="2" t="s">
        <v>35</v>
      </c>
      <c r="D26" s="16">
        <v>80</v>
      </c>
      <c r="E26" s="34">
        <v>0.61299999999999999</v>
      </c>
      <c r="F26" s="34">
        <v>0.3</v>
      </c>
      <c r="G26" s="34">
        <v>8.8000000000000009E-2</v>
      </c>
      <c r="I26" s="37">
        <v>0.61299999999999999</v>
      </c>
      <c r="J26" s="37">
        <v>0.91200000000000003</v>
      </c>
    </row>
    <row r="27" spans="1:10" x14ac:dyDescent="0.45">
      <c r="A27" s="13">
        <v>60</v>
      </c>
      <c r="B27" s="2" t="s">
        <v>112</v>
      </c>
      <c r="C27" s="2" t="s">
        <v>113</v>
      </c>
      <c r="D27" s="16">
        <v>57</v>
      </c>
      <c r="E27" s="34">
        <v>0.59599999999999997</v>
      </c>
      <c r="F27" s="34">
        <v>0.35100000000000003</v>
      </c>
      <c r="G27" s="34">
        <v>5.2999999999999999E-2</v>
      </c>
      <c r="I27" s="37">
        <v>0.59599999999999997</v>
      </c>
      <c r="J27" s="37">
        <v>0.34100000000000003</v>
      </c>
    </row>
    <row r="28" spans="1:10" x14ac:dyDescent="0.45">
      <c r="A28" s="13">
        <v>125</v>
      </c>
      <c r="B28" s="2" t="s">
        <v>48</v>
      </c>
      <c r="C28" s="2" t="s">
        <v>49</v>
      </c>
      <c r="D28" s="16">
        <v>80</v>
      </c>
      <c r="E28" s="34">
        <v>0.58799999999999997</v>
      </c>
      <c r="F28" s="34">
        <v>0.33799999999999997</v>
      </c>
      <c r="G28" s="34">
        <v>7.4999999999999997E-2</v>
      </c>
      <c r="I28" s="37">
        <v>0.58799999999999997</v>
      </c>
      <c r="J28" s="37">
        <v>0.51200000000000001</v>
      </c>
    </row>
    <row r="29" spans="1:10" x14ac:dyDescent="0.45">
      <c r="A29" s="13">
        <v>144</v>
      </c>
      <c r="B29" s="2" t="s">
        <v>52</v>
      </c>
      <c r="C29" s="2" t="s">
        <v>53</v>
      </c>
      <c r="D29" s="16">
        <v>80</v>
      </c>
      <c r="E29" s="34">
        <v>0.58799999999999997</v>
      </c>
      <c r="F29" s="34">
        <v>0.375</v>
      </c>
      <c r="G29" s="34">
        <v>3.7999999999999999E-2</v>
      </c>
      <c r="I29" s="37">
        <v>0.58799999999999997</v>
      </c>
      <c r="J29" s="37">
        <v>0.184</v>
      </c>
    </row>
    <row r="30" spans="1:10" x14ac:dyDescent="0.45">
      <c r="A30" s="13">
        <v>24</v>
      </c>
      <c r="B30" s="2" t="s">
        <v>182</v>
      </c>
      <c r="C30" s="2" t="s">
        <v>183</v>
      </c>
      <c r="D30" s="16">
        <v>45</v>
      </c>
      <c r="E30" s="34">
        <v>0.57799999999999996</v>
      </c>
      <c r="F30" s="34">
        <v>0.37799999999999995</v>
      </c>
      <c r="G30" s="34">
        <v>4.4000000000000004E-2</v>
      </c>
      <c r="I30" s="37">
        <v>0.57799999999999996</v>
      </c>
      <c r="J30" s="37">
        <v>0.435</v>
      </c>
    </row>
    <row r="31" spans="1:10" x14ac:dyDescent="0.45">
      <c r="A31" s="13">
        <v>21</v>
      </c>
      <c r="B31" s="2" t="s">
        <v>239</v>
      </c>
      <c r="C31" s="2" t="s">
        <v>240</v>
      </c>
      <c r="D31" s="16">
        <v>42</v>
      </c>
      <c r="E31" s="34">
        <v>0.57100000000000006</v>
      </c>
      <c r="F31" s="34">
        <v>0.33299999999999996</v>
      </c>
      <c r="G31" s="34">
        <v>9.5000000000000001E-2</v>
      </c>
      <c r="I31" s="37">
        <v>0.57100000000000006</v>
      </c>
      <c r="J31" s="37">
        <v>0.48399999999999999</v>
      </c>
    </row>
    <row r="32" spans="1:10" x14ac:dyDescent="0.45">
      <c r="A32" s="13">
        <v>113</v>
      </c>
      <c r="B32" s="2" t="s">
        <v>229</v>
      </c>
      <c r="C32" s="2" t="s">
        <v>230</v>
      </c>
      <c r="D32" s="16">
        <v>81</v>
      </c>
      <c r="E32" s="34">
        <v>0.56799999999999995</v>
      </c>
      <c r="F32" s="34">
        <v>0.42</v>
      </c>
      <c r="G32" s="34">
        <v>1.2E-2</v>
      </c>
      <c r="I32" s="37">
        <v>0.56799999999999995</v>
      </c>
      <c r="J32" s="37">
        <v>0.76</v>
      </c>
    </row>
    <row r="33" spans="1:10" x14ac:dyDescent="0.45">
      <c r="A33" s="13">
        <v>49</v>
      </c>
      <c r="B33" s="2" t="s">
        <v>358</v>
      </c>
      <c r="C33" s="2" t="s">
        <v>359</v>
      </c>
      <c r="D33" s="16">
        <v>53</v>
      </c>
      <c r="E33" s="34">
        <v>0.56600000000000006</v>
      </c>
      <c r="F33" s="34">
        <v>0.377</v>
      </c>
      <c r="G33" s="34">
        <v>5.7000000000000002E-2</v>
      </c>
      <c r="I33" s="37">
        <v>0.56600000000000006</v>
      </c>
      <c r="J33" s="37">
        <v>0.97</v>
      </c>
    </row>
    <row r="34" spans="1:10" x14ac:dyDescent="0.45">
      <c r="A34" s="13">
        <v>42</v>
      </c>
      <c r="B34" s="2" t="s">
        <v>290</v>
      </c>
      <c r="C34" s="2" t="s">
        <v>291</v>
      </c>
      <c r="D34" s="16">
        <v>79</v>
      </c>
      <c r="E34" s="34">
        <v>0.55700000000000005</v>
      </c>
      <c r="F34" s="34">
        <v>0.35399999999999998</v>
      </c>
      <c r="G34" s="34">
        <v>8.900000000000001E-2</v>
      </c>
      <c r="I34" s="37">
        <v>0.55700000000000005</v>
      </c>
      <c r="J34" s="37">
        <v>0.77300000000000002</v>
      </c>
    </row>
    <row r="35" spans="1:10" x14ac:dyDescent="0.45">
      <c r="A35" s="13">
        <v>108</v>
      </c>
      <c r="B35" s="2" t="s">
        <v>92</v>
      </c>
      <c r="C35" s="2" t="s">
        <v>93</v>
      </c>
      <c r="D35" s="16">
        <v>76</v>
      </c>
      <c r="E35" s="34">
        <v>0.55299999999999994</v>
      </c>
      <c r="F35" s="34">
        <v>0.40799999999999997</v>
      </c>
      <c r="G35" s="34">
        <v>3.9E-2</v>
      </c>
      <c r="I35" s="37">
        <v>0.55299999999999994</v>
      </c>
      <c r="J35" s="37">
        <v>0.72400000000000009</v>
      </c>
    </row>
    <row r="36" spans="1:10" x14ac:dyDescent="0.45">
      <c r="A36" s="13">
        <v>58</v>
      </c>
      <c r="B36" s="2" t="s">
        <v>106</v>
      </c>
      <c r="C36" s="2" t="s">
        <v>107</v>
      </c>
      <c r="D36" s="16">
        <v>80</v>
      </c>
      <c r="E36" s="34">
        <v>0.55000000000000004</v>
      </c>
      <c r="F36" s="34">
        <v>0.41299999999999998</v>
      </c>
      <c r="G36" s="34">
        <v>3.7999999999999999E-2</v>
      </c>
      <c r="I36" s="37">
        <v>0.55000000000000004</v>
      </c>
      <c r="J36" s="37">
        <v>0.28999999999999998</v>
      </c>
    </row>
    <row r="37" spans="1:10" x14ac:dyDescent="0.45">
      <c r="A37" s="13">
        <v>89</v>
      </c>
      <c r="B37" s="2" t="s">
        <v>156</v>
      </c>
      <c r="C37" s="2" t="s">
        <v>157</v>
      </c>
      <c r="D37" s="16">
        <v>40</v>
      </c>
      <c r="E37" s="34">
        <v>0.55000000000000004</v>
      </c>
      <c r="F37" s="34">
        <v>0.35</v>
      </c>
      <c r="G37" s="34">
        <v>0.1</v>
      </c>
      <c r="I37" s="37">
        <v>0.55000000000000004</v>
      </c>
      <c r="J37" s="37">
        <v>0.52</v>
      </c>
    </row>
    <row r="38" spans="1:10" x14ac:dyDescent="0.45">
      <c r="A38" s="13">
        <v>52</v>
      </c>
      <c r="B38" s="2" t="s">
        <v>259</v>
      </c>
      <c r="C38" s="2" t="s">
        <v>370</v>
      </c>
      <c r="D38" s="16">
        <v>64</v>
      </c>
      <c r="E38" s="34">
        <v>0.54700000000000004</v>
      </c>
      <c r="F38" s="34">
        <v>0.40600000000000003</v>
      </c>
      <c r="G38" s="34">
        <v>4.7E-2</v>
      </c>
      <c r="I38" s="37">
        <v>0.54700000000000004</v>
      </c>
      <c r="J38" s="38">
        <v>0.76900000000000002</v>
      </c>
    </row>
    <row r="39" spans="1:10" x14ac:dyDescent="0.45">
      <c r="A39" s="13">
        <v>19</v>
      </c>
      <c r="B39" s="2" t="s">
        <v>270</v>
      </c>
      <c r="C39" s="2" t="s">
        <v>271</v>
      </c>
      <c r="D39" s="16">
        <v>77</v>
      </c>
      <c r="E39" s="34">
        <v>0.51900000000000002</v>
      </c>
      <c r="F39" s="34">
        <v>0.40299999999999997</v>
      </c>
      <c r="G39" s="34">
        <v>7.8E-2</v>
      </c>
      <c r="I39" s="37">
        <v>0.51900000000000002</v>
      </c>
      <c r="J39" s="37">
        <v>0.93299999999999994</v>
      </c>
    </row>
    <row r="40" spans="1:10" x14ac:dyDescent="0.45">
      <c r="A40" s="13">
        <v>14</v>
      </c>
      <c r="B40" s="2" t="s">
        <v>64</v>
      </c>
      <c r="C40" s="2" t="s">
        <v>65</v>
      </c>
      <c r="D40" s="16">
        <v>43</v>
      </c>
      <c r="E40" s="34">
        <v>0.51200000000000001</v>
      </c>
      <c r="F40" s="34">
        <v>0.48799999999999999</v>
      </c>
      <c r="G40" s="34">
        <v>0</v>
      </c>
      <c r="I40" s="37">
        <v>0.51200000000000001</v>
      </c>
      <c r="J40" s="37">
        <v>0.8859999999999999</v>
      </c>
    </row>
    <row r="41" spans="1:10" x14ac:dyDescent="0.45">
      <c r="A41" s="13">
        <v>78</v>
      </c>
      <c r="B41" s="2" t="s">
        <v>174</v>
      </c>
      <c r="C41" s="2" t="s">
        <v>175</v>
      </c>
      <c r="D41" s="16">
        <v>69</v>
      </c>
      <c r="E41" s="34">
        <v>0.50700000000000001</v>
      </c>
      <c r="F41" s="34">
        <v>0.31900000000000001</v>
      </c>
      <c r="G41" s="34">
        <v>0.17399999999999999</v>
      </c>
      <c r="I41" s="37">
        <v>0.50700000000000001</v>
      </c>
      <c r="J41" s="37">
        <v>0.97499999999999998</v>
      </c>
    </row>
    <row r="42" spans="1:10" x14ac:dyDescent="0.45">
      <c r="A42" s="13">
        <v>124</v>
      </c>
      <c r="B42" s="2" t="s">
        <v>86</v>
      </c>
      <c r="C42" s="2" t="s">
        <v>87</v>
      </c>
      <c r="D42" s="16">
        <v>81</v>
      </c>
      <c r="E42" s="34">
        <v>0.50600000000000001</v>
      </c>
      <c r="F42" s="34">
        <v>0.37</v>
      </c>
      <c r="G42" s="34">
        <v>0.12300000000000001</v>
      </c>
      <c r="I42" s="37">
        <v>0.50600000000000001</v>
      </c>
      <c r="J42" s="37">
        <v>0.222</v>
      </c>
    </row>
    <row r="43" spans="1:10" x14ac:dyDescent="0.45">
      <c r="A43" s="13">
        <v>150</v>
      </c>
      <c r="B43" s="2" t="s">
        <v>328</v>
      </c>
      <c r="C43" s="2" t="s">
        <v>329</v>
      </c>
      <c r="D43" s="16">
        <v>77</v>
      </c>
      <c r="E43" s="34">
        <v>0.50600000000000001</v>
      </c>
      <c r="F43" s="34">
        <v>0.33799999999999997</v>
      </c>
      <c r="G43" s="34">
        <v>0.156</v>
      </c>
      <c r="I43" s="37">
        <v>0.50600000000000001</v>
      </c>
      <c r="J43" s="37">
        <v>0.35499999999999998</v>
      </c>
    </row>
    <row r="44" spans="1:10" x14ac:dyDescent="0.45">
      <c r="A44" s="13">
        <v>80</v>
      </c>
      <c r="B44" s="2" t="s">
        <v>166</v>
      </c>
      <c r="C44" s="2" t="s">
        <v>167</v>
      </c>
      <c r="D44" s="16">
        <v>82</v>
      </c>
      <c r="E44" s="34">
        <v>0.5</v>
      </c>
      <c r="F44" s="34">
        <v>0.37799999999999995</v>
      </c>
      <c r="G44" s="34">
        <v>0.122</v>
      </c>
      <c r="I44" s="37">
        <v>0.5</v>
      </c>
      <c r="J44" s="37">
        <v>0.94700000000000006</v>
      </c>
    </row>
    <row r="45" spans="1:10" x14ac:dyDescent="0.45">
      <c r="A45" s="13">
        <v>127</v>
      </c>
      <c r="B45" s="2" t="s">
        <v>132</v>
      </c>
      <c r="C45" s="2" t="s">
        <v>133</v>
      </c>
      <c r="D45" s="16">
        <v>78</v>
      </c>
      <c r="E45" s="34">
        <v>0.5</v>
      </c>
      <c r="F45" s="34">
        <v>0.39700000000000002</v>
      </c>
      <c r="G45" s="34">
        <v>0.09</v>
      </c>
      <c r="I45" s="37">
        <v>0.5</v>
      </c>
      <c r="J45" s="37">
        <v>0.94400000000000006</v>
      </c>
    </row>
    <row r="46" spans="1:10" x14ac:dyDescent="0.45">
      <c r="A46" s="13">
        <v>67</v>
      </c>
      <c r="B46" s="2" t="s">
        <v>198</v>
      </c>
      <c r="C46" s="2" t="s">
        <v>199</v>
      </c>
      <c r="D46" s="16">
        <v>81</v>
      </c>
      <c r="E46" s="34">
        <v>0.49399999999999999</v>
      </c>
      <c r="F46" s="34">
        <v>0.44400000000000001</v>
      </c>
      <c r="G46" s="34">
        <v>6.2E-2</v>
      </c>
      <c r="I46" s="37">
        <v>0.49399999999999999</v>
      </c>
      <c r="J46" s="37" t="s">
        <v>200</v>
      </c>
    </row>
    <row r="47" spans="1:10" x14ac:dyDescent="0.45">
      <c r="A47" s="13">
        <v>95</v>
      </c>
      <c r="B47" s="2" t="s">
        <v>223</v>
      </c>
      <c r="C47" s="2" t="s">
        <v>224</v>
      </c>
      <c r="D47" s="16">
        <v>79</v>
      </c>
      <c r="E47" s="34">
        <v>0.49399999999999999</v>
      </c>
      <c r="F47" s="34">
        <v>0.44299999999999995</v>
      </c>
      <c r="G47" s="34">
        <v>6.3E-2</v>
      </c>
      <c r="I47" s="37">
        <v>0.49399999999999999</v>
      </c>
      <c r="J47" s="37">
        <v>0.6</v>
      </c>
    </row>
    <row r="48" spans="1:10" x14ac:dyDescent="0.45">
      <c r="A48" s="13">
        <v>109</v>
      </c>
      <c r="B48" s="2" t="s">
        <v>192</v>
      </c>
      <c r="C48" s="2" t="s">
        <v>193</v>
      </c>
      <c r="D48" s="16">
        <v>49</v>
      </c>
      <c r="E48" s="34">
        <v>0.49</v>
      </c>
      <c r="F48" s="34">
        <v>0.38799999999999996</v>
      </c>
      <c r="G48" s="34">
        <v>0.122</v>
      </c>
      <c r="I48" s="37">
        <v>0.49</v>
      </c>
      <c r="J48" s="37">
        <v>0.42100000000000004</v>
      </c>
    </row>
    <row r="49" spans="1:10" x14ac:dyDescent="0.45">
      <c r="A49" s="13">
        <v>107</v>
      </c>
      <c r="B49" s="2" t="s">
        <v>178</v>
      </c>
      <c r="C49" s="2" t="s">
        <v>179</v>
      </c>
      <c r="D49" s="16">
        <v>27</v>
      </c>
      <c r="E49" s="34">
        <v>0.48100000000000004</v>
      </c>
      <c r="F49" s="34">
        <v>0.40700000000000003</v>
      </c>
      <c r="G49" s="34">
        <v>0.111</v>
      </c>
      <c r="I49" s="37">
        <v>0.48100000000000004</v>
      </c>
      <c r="J49" s="37">
        <v>0.45899999999999996</v>
      </c>
    </row>
    <row r="50" spans="1:10" x14ac:dyDescent="0.45">
      <c r="A50" s="13">
        <v>129</v>
      </c>
      <c r="B50" s="2" t="s">
        <v>260</v>
      </c>
      <c r="C50" s="2" t="s">
        <v>261</v>
      </c>
      <c r="D50" s="16">
        <v>36</v>
      </c>
      <c r="E50" s="34">
        <v>0.47200000000000003</v>
      </c>
      <c r="F50" s="34">
        <v>0.41700000000000004</v>
      </c>
      <c r="G50" s="34">
        <v>0.111</v>
      </c>
      <c r="I50" s="37">
        <v>0.47200000000000003</v>
      </c>
      <c r="J50" s="37">
        <v>0.38100000000000001</v>
      </c>
    </row>
    <row r="51" spans="1:10" x14ac:dyDescent="0.45">
      <c r="A51" s="13">
        <v>85</v>
      </c>
      <c r="B51" s="2" t="s">
        <v>56</v>
      </c>
      <c r="C51" s="2" t="s">
        <v>57</v>
      </c>
      <c r="D51" s="16">
        <v>94</v>
      </c>
      <c r="E51" s="34">
        <v>0.44700000000000001</v>
      </c>
      <c r="F51" s="34">
        <v>0.51100000000000001</v>
      </c>
      <c r="G51" s="34">
        <v>4.2999999999999997E-2</v>
      </c>
      <c r="I51" s="37">
        <v>0.44700000000000001</v>
      </c>
      <c r="J51" s="37">
        <v>0.88900000000000001</v>
      </c>
    </row>
    <row r="52" spans="1:10" x14ac:dyDescent="0.45">
      <c r="A52" s="13">
        <v>101</v>
      </c>
      <c r="B52" s="2" t="s">
        <v>176</v>
      </c>
      <c r="C52" s="2" t="s">
        <v>177</v>
      </c>
      <c r="D52" s="16">
        <v>61</v>
      </c>
      <c r="E52" s="34">
        <v>0.44299999999999995</v>
      </c>
      <c r="F52" s="34">
        <v>0.52500000000000002</v>
      </c>
      <c r="G52" s="34">
        <v>3.3000000000000002E-2</v>
      </c>
      <c r="I52" s="37">
        <v>0.44299999999999995</v>
      </c>
      <c r="J52" s="37">
        <v>0.54799999999999993</v>
      </c>
    </row>
    <row r="53" spans="1:10" x14ac:dyDescent="0.45">
      <c r="A53" s="13">
        <v>120</v>
      </c>
      <c r="B53" s="2" t="s">
        <v>46</v>
      </c>
      <c r="C53" s="2" t="s">
        <v>47</v>
      </c>
      <c r="D53" s="16">
        <v>80</v>
      </c>
      <c r="E53" s="34">
        <v>0.43799999999999994</v>
      </c>
      <c r="F53" s="34">
        <v>0.48799999999999999</v>
      </c>
      <c r="G53" s="34">
        <v>7.4999999999999997E-2</v>
      </c>
      <c r="I53" s="37">
        <v>0.43799999999999994</v>
      </c>
      <c r="J53" s="37">
        <v>0.44400000000000001</v>
      </c>
    </row>
    <row r="54" spans="1:10" x14ac:dyDescent="0.45">
      <c r="A54" s="13">
        <v>164</v>
      </c>
      <c r="B54" s="2" t="s">
        <v>90</v>
      </c>
      <c r="C54" s="2" t="s">
        <v>91</v>
      </c>
      <c r="D54" s="16">
        <v>80</v>
      </c>
      <c r="E54" s="34">
        <v>0.43799999999999994</v>
      </c>
      <c r="F54" s="34">
        <v>0.33799999999999997</v>
      </c>
      <c r="G54" s="34">
        <v>0.22500000000000001</v>
      </c>
      <c r="I54" s="37">
        <v>0.43799999999999994</v>
      </c>
      <c r="J54" s="37">
        <v>0.69</v>
      </c>
    </row>
    <row r="55" spans="1:10" x14ac:dyDescent="0.45">
      <c r="A55" s="13">
        <v>32</v>
      </c>
      <c r="B55" s="2" t="s">
        <v>276</v>
      </c>
      <c r="C55" s="2" t="s">
        <v>277</v>
      </c>
      <c r="D55" s="16">
        <v>60</v>
      </c>
      <c r="E55" s="34">
        <v>0.433</v>
      </c>
      <c r="F55" s="34">
        <v>0.45</v>
      </c>
      <c r="G55" s="34">
        <v>0.11699999999999999</v>
      </c>
      <c r="I55" s="37">
        <v>0.433</v>
      </c>
      <c r="J55" s="37">
        <v>0.38900000000000001</v>
      </c>
    </row>
    <row r="56" spans="1:10" x14ac:dyDescent="0.45">
      <c r="A56" s="13">
        <v>40</v>
      </c>
      <c r="B56" s="2" t="s">
        <v>298</v>
      </c>
      <c r="C56" s="2" t="s">
        <v>299</v>
      </c>
      <c r="D56" s="16">
        <v>42</v>
      </c>
      <c r="E56" s="34">
        <v>0.42899999999999999</v>
      </c>
      <c r="F56" s="34">
        <v>0.38100000000000001</v>
      </c>
      <c r="G56" s="34">
        <v>0.19</v>
      </c>
      <c r="I56" s="37">
        <v>0.42899999999999999</v>
      </c>
      <c r="J56" s="37">
        <v>0.33299999999999996</v>
      </c>
    </row>
    <row r="57" spans="1:10" x14ac:dyDescent="0.45">
      <c r="A57" s="13">
        <v>54</v>
      </c>
      <c r="B57" s="2" t="s">
        <v>72</v>
      </c>
      <c r="C57" s="2" t="s">
        <v>73</v>
      </c>
      <c r="D57" s="16">
        <v>40</v>
      </c>
      <c r="E57" s="34">
        <v>0.42499999999999999</v>
      </c>
      <c r="F57" s="34">
        <v>0.55000000000000004</v>
      </c>
      <c r="G57" s="34">
        <v>2.5000000000000001E-2</v>
      </c>
      <c r="I57" s="37">
        <v>0.42499999999999999</v>
      </c>
      <c r="J57" s="37">
        <v>0.5</v>
      </c>
    </row>
    <row r="58" spans="1:10" x14ac:dyDescent="0.45">
      <c r="A58" s="13">
        <v>102</v>
      </c>
      <c r="B58" s="2" t="s">
        <v>306</v>
      </c>
      <c r="C58" s="2" t="s">
        <v>307</v>
      </c>
      <c r="D58" s="16">
        <v>80</v>
      </c>
      <c r="E58" s="34">
        <v>0.42499999999999999</v>
      </c>
      <c r="F58" s="34">
        <v>0.41299999999999998</v>
      </c>
      <c r="G58" s="34">
        <v>0.16300000000000001</v>
      </c>
      <c r="I58" s="37">
        <v>0.42499999999999999</v>
      </c>
      <c r="J58" s="37">
        <v>0.27</v>
      </c>
    </row>
    <row r="59" spans="1:10" x14ac:dyDescent="0.45">
      <c r="A59" s="13">
        <v>93</v>
      </c>
      <c r="B59" s="2" t="s">
        <v>322</v>
      </c>
      <c r="C59" s="2" t="s">
        <v>323</v>
      </c>
      <c r="D59" s="16">
        <v>58</v>
      </c>
      <c r="E59" s="34">
        <v>0.41399999999999998</v>
      </c>
      <c r="F59" s="34">
        <v>0.379</v>
      </c>
      <c r="G59" s="34">
        <v>0.20699999999999999</v>
      </c>
      <c r="I59" s="37">
        <v>0.41399999999999998</v>
      </c>
      <c r="J59" s="37">
        <v>0.72199999999999998</v>
      </c>
    </row>
    <row r="60" spans="1:10" x14ac:dyDescent="0.45">
      <c r="A60" s="13">
        <v>16</v>
      </c>
      <c r="B60" s="2" t="s">
        <v>118</v>
      </c>
      <c r="C60" s="2" t="s">
        <v>119</v>
      </c>
      <c r="D60" s="16">
        <v>80</v>
      </c>
      <c r="E60" s="34">
        <v>0.41299999999999998</v>
      </c>
      <c r="F60" s="34">
        <v>0.56299999999999994</v>
      </c>
      <c r="G60" s="34">
        <v>2.5000000000000001E-2</v>
      </c>
      <c r="I60" s="37">
        <v>0.41299999999999998</v>
      </c>
      <c r="J60" s="37">
        <v>0.58299999999999996</v>
      </c>
    </row>
    <row r="61" spans="1:10" x14ac:dyDescent="0.45">
      <c r="A61" s="13">
        <v>25</v>
      </c>
      <c r="B61" s="2" t="s">
        <v>245</v>
      </c>
      <c r="C61" s="2" t="s">
        <v>246</v>
      </c>
      <c r="D61" s="16">
        <v>80</v>
      </c>
      <c r="E61" s="34">
        <v>0.41299999999999998</v>
      </c>
      <c r="F61" s="34">
        <v>0.53799999999999992</v>
      </c>
      <c r="G61" s="34">
        <v>0.05</v>
      </c>
      <c r="I61" s="37">
        <v>0.41299999999999998</v>
      </c>
      <c r="J61" s="37">
        <v>0.25</v>
      </c>
    </row>
    <row r="62" spans="1:10" x14ac:dyDescent="0.45">
      <c r="A62" s="13">
        <v>155</v>
      </c>
      <c r="B62" s="2" t="s">
        <v>274</v>
      </c>
      <c r="C62" s="2" t="s">
        <v>275</v>
      </c>
      <c r="D62" s="16">
        <v>73</v>
      </c>
      <c r="E62" s="34">
        <v>0.41100000000000003</v>
      </c>
      <c r="F62" s="34">
        <v>0.49299999999999999</v>
      </c>
      <c r="G62" s="34">
        <v>9.6000000000000002E-2</v>
      </c>
      <c r="I62" s="37">
        <v>0.41100000000000003</v>
      </c>
      <c r="J62" s="37">
        <v>0.14300000000000002</v>
      </c>
    </row>
    <row r="63" spans="1:10" x14ac:dyDescent="0.45">
      <c r="A63" s="13">
        <v>156</v>
      </c>
      <c r="B63" s="2" t="s">
        <v>262</v>
      </c>
      <c r="C63" s="2" t="s">
        <v>263</v>
      </c>
      <c r="D63" s="16">
        <v>64</v>
      </c>
      <c r="E63" s="34">
        <v>0.40600000000000003</v>
      </c>
      <c r="F63" s="34">
        <v>0.43799999999999994</v>
      </c>
      <c r="G63" s="34">
        <v>0.156</v>
      </c>
      <c r="I63" s="37">
        <v>0.40600000000000003</v>
      </c>
      <c r="J63" s="37">
        <v>0.21899999999999997</v>
      </c>
    </row>
    <row r="64" spans="1:10" x14ac:dyDescent="0.45">
      <c r="A64" s="83" t="s">
        <v>225</v>
      </c>
      <c r="B64" s="84" t="s">
        <v>226</v>
      </c>
      <c r="C64" s="84" t="s">
        <v>226</v>
      </c>
      <c r="D64" s="85">
        <v>10642</v>
      </c>
      <c r="E64" s="86">
        <v>0.38700000000000001</v>
      </c>
      <c r="F64" s="86">
        <v>0.46800000000000003</v>
      </c>
      <c r="G64" s="86">
        <v>0.14499999999999999</v>
      </c>
      <c r="H64" s="101"/>
      <c r="I64" s="89">
        <v>0.38700000000000001</v>
      </c>
      <c r="J64" s="90">
        <v>0.51300000000000001</v>
      </c>
    </row>
    <row r="65" spans="1:10" x14ac:dyDescent="0.45">
      <c r="A65" s="13">
        <v>43</v>
      </c>
      <c r="B65" s="2" t="s">
        <v>251</v>
      </c>
      <c r="C65" s="2" t="s">
        <v>252</v>
      </c>
      <c r="D65" s="16">
        <v>65</v>
      </c>
      <c r="E65" s="34">
        <v>0.38500000000000001</v>
      </c>
      <c r="F65" s="34">
        <v>0.47700000000000004</v>
      </c>
      <c r="G65" s="34">
        <v>0.13800000000000001</v>
      </c>
      <c r="I65" s="37">
        <v>0.38500000000000001</v>
      </c>
      <c r="J65" s="37">
        <v>0.76900000000000002</v>
      </c>
    </row>
    <row r="66" spans="1:10" x14ac:dyDescent="0.45">
      <c r="A66" s="13">
        <v>166</v>
      </c>
      <c r="B66" s="2" t="s">
        <v>172</v>
      </c>
      <c r="C66" s="2" t="s">
        <v>173</v>
      </c>
      <c r="D66" s="16">
        <v>77</v>
      </c>
      <c r="E66" s="34">
        <v>0.377</v>
      </c>
      <c r="F66" s="34">
        <v>0.50600000000000001</v>
      </c>
      <c r="G66" s="34">
        <v>0.11699999999999999</v>
      </c>
      <c r="I66" s="37">
        <v>0.377</v>
      </c>
      <c r="J66" s="37">
        <v>0.75</v>
      </c>
    </row>
    <row r="67" spans="1:10" x14ac:dyDescent="0.45">
      <c r="A67" s="13">
        <v>36</v>
      </c>
      <c r="B67" s="2" t="s">
        <v>294</v>
      </c>
      <c r="C67" s="2" t="s">
        <v>295</v>
      </c>
      <c r="D67" s="16">
        <v>78</v>
      </c>
      <c r="E67" s="34">
        <v>0.37200000000000005</v>
      </c>
      <c r="F67" s="34">
        <v>0.47399999999999998</v>
      </c>
      <c r="G67" s="34">
        <v>0.154</v>
      </c>
      <c r="I67" s="37">
        <v>0.37200000000000005</v>
      </c>
      <c r="J67" s="37">
        <v>0.8</v>
      </c>
    </row>
    <row r="68" spans="1:10" x14ac:dyDescent="0.45">
      <c r="A68" s="13">
        <v>37</v>
      </c>
      <c r="B68" s="2" t="s">
        <v>180</v>
      </c>
      <c r="C68" s="2" t="s">
        <v>181</v>
      </c>
      <c r="D68" s="16">
        <v>92</v>
      </c>
      <c r="E68" s="34">
        <v>0.35899999999999999</v>
      </c>
      <c r="F68" s="34">
        <v>0.51100000000000001</v>
      </c>
      <c r="G68" s="34">
        <v>0.13</v>
      </c>
      <c r="I68" s="37">
        <v>0.35899999999999999</v>
      </c>
      <c r="J68" s="37">
        <v>0.125</v>
      </c>
    </row>
    <row r="69" spans="1:10" x14ac:dyDescent="0.45">
      <c r="A69" s="13">
        <v>140</v>
      </c>
      <c r="B69" s="2" t="s">
        <v>114</v>
      </c>
      <c r="C69" s="2" t="s">
        <v>115</v>
      </c>
      <c r="D69" s="16">
        <v>56</v>
      </c>
      <c r="E69" s="34">
        <v>0.35700000000000004</v>
      </c>
      <c r="F69" s="34">
        <v>0.625</v>
      </c>
      <c r="G69" s="34">
        <v>1.8000000000000002E-2</v>
      </c>
      <c r="I69" s="37">
        <v>0.35700000000000004</v>
      </c>
      <c r="J69" s="37">
        <v>0.52400000000000002</v>
      </c>
    </row>
    <row r="70" spans="1:10" x14ac:dyDescent="0.45">
      <c r="A70" s="13">
        <v>39</v>
      </c>
      <c r="B70" s="2" t="s">
        <v>205</v>
      </c>
      <c r="C70" s="2" t="s">
        <v>206</v>
      </c>
      <c r="D70" s="16">
        <v>45</v>
      </c>
      <c r="E70" s="34">
        <v>0.35600000000000004</v>
      </c>
      <c r="F70" s="34">
        <v>0.53299999999999992</v>
      </c>
      <c r="G70" s="34">
        <v>0.111</v>
      </c>
      <c r="I70" s="37">
        <v>0.35600000000000004</v>
      </c>
      <c r="J70" s="37">
        <v>0.35499999999999998</v>
      </c>
    </row>
    <row r="71" spans="1:10" x14ac:dyDescent="0.45">
      <c r="A71" s="13">
        <v>15</v>
      </c>
      <c r="B71" s="2" t="s">
        <v>62</v>
      </c>
      <c r="C71" s="2" t="s">
        <v>63</v>
      </c>
      <c r="D71" s="16">
        <v>48</v>
      </c>
      <c r="E71" s="34">
        <v>0.35399999999999998</v>
      </c>
      <c r="F71" s="34">
        <v>0.47899999999999998</v>
      </c>
      <c r="G71" s="34">
        <v>0.16699999999999998</v>
      </c>
      <c r="I71" s="37">
        <v>0.35399999999999998</v>
      </c>
      <c r="J71" s="37">
        <v>0.436</v>
      </c>
    </row>
    <row r="72" spans="1:10" x14ac:dyDescent="0.45">
      <c r="A72" s="13">
        <v>69</v>
      </c>
      <c r="B72" s="2" t="s">
        <v>158</v>
      </c>
      <c r="C72" s="2" t="s">
        <v>159</v>
      </c>
      <c r="D72" s="16">
        <v>79</v>
      </c>
      <c r="E72" s="34">
        <v>0.35399999999999998</v>
      </c>
      <c r="F72" s="34">
        <v>0.49399999999999999</v>
      </c>
      <c r="G72" s="34">
        <v>0.152</v>
      </c>
      <c r="I72" s="37">
        <v>0.35399999999999998</v>
      </c>
      <c r="J72" s="37">
        <v>0.5</v>
      </c>
    </row>
    <row r="73" spans="1:10" x14ac:dyDescent="0.45">
      <c r="A73" s="13">
        <v>142</v>
      </c>
      <c r="B73" s="2" t="s">
        <v>146</v>
      </c>
      <c r="C73" s="2" t="s">
        <v>147</v>
      </c>
      <c r="D73" s="16">
        <v>54</v>
      </c>
      <c r="E73" s="34">
        <v>0.35200000000000004</v>
      </c>
      <c r="F73" s="34">
        <v>0.5</v>
      </c>
      <c r="G73" s="34">
        <v>0.14800000000000002</v>
      </c>
      <c r="I73" s="37">
        <v>0.35200000000000004</v>
      </c>
      <c r="J73" s="37">
        <v>0.375</v>
      </c>
    </row>
    <row r="74" spans="1:10" x14ac:dyDescent="0.45">
      <c r="A74" s="13">
        <v>8</v>
      </c>
      <c r="B74" s="2" t="s">
        <v>241</v>
      </c>
      <c r="C74" s="2" t="s">
        <v>242</v>
      </c>
      <c r="D74" s="16">
        <v>37</v>
      </c>
      <c r="E74" s="34">
        <v>0.35100000000000003</v>
      </c>
      <c r="F74" s="34">
        <v>0.43200000000000005</v>
      </c>
      <c r="G74" s="34">
        <v>0.21600000000000003</v>
      </c>
      <c r="I74" s="37">
        <v>0.35100000000000003</v>
      </c>
      <c r="J74" s="37">
        <v>0.41399999999999998</v>
      </c>
    </row>
    <row r="75" spans="1:10" x14ac:dyDescent="0.45">
      <c r="A75" s="13">
        <v>45</v>
      </c>
      <c r="B75" s="2" t="s">
        <v>201</v>
      </c>
      <c r="C75" s="2" t="s">
        <v>202</v>
      </c>
      <c r="D75" s="16">
        <v>80</v>
      </c>
      <c r="E75" s="34">
        <v>0.35</v>
      </c>
      <c r="F75" s="34">
        <v>0.3</v>
      </c>
      <c r="G75" s="34">
        <v>0.35</v>
      </c>
      <c r="I75" s="37">
        <v>0.35</v>
      </c>
      <c r="J75" s="37">
        <v>0.78599999999999992</v>
      </c>
    </row>
    <row r="76" spans="1:10" x14ac:dyDescent="0.45">
      <c r="A76" s="13">
        <v>48</v>
      </c>
      <c r="B76" s="2" t="s">
        <v>142</v>
      </c>
      <c r="C76" s="2" t="s">
        <v>143</v>
      </c>
      <c r="D76" s="16">
        <v>40</v>
      </c>
      <c r="E76" s="34">
        <v>0.35</v>
      </c>
      <c r="F76" s="34">
        <v>0.6</v>
      </c>
      <c r="G76" s="34">
        <v>0.05</v>
      </c>
      <c r="I76" s="37">
        <v>0.35</v>
      </c>
      <c r="J76" s="37">
        <v>1</v>
      </c>
    </row>
    <row r="77" spans="1:10" x14ac:dyDescent="0.45">
      <c r="A77" s="13">
        <v>111</v>
      </c>
      <c r="B77" s="2" t="s">
        <v>78</v>
      </c>
      <c r="C77" s="2" t="s">
        <v>79</v>
      </c>
      <c r="D77" s="16">
        <v>40</v>
      </c>
      <c r="E77" s="34">
        <v>0.35</v>
      </c>
      <c r="F77" s="34">
        <v>0.625</v>
      </c>
      <c r="G77" s="34">
        <v>2.5000000000000001E-2</v>
      </c>
      <c r="I77" s="37">
        <v>0.35</v>
      </c>
      <c r="J77" s="37">
        <v>0.182</v>
      </c>
    </row>
    <row r="78" spans="1:10" x14ac:dyDescent="0.45">
      <c r="A78" s="13">
        <v>159</v>
      </c>
      <c r="B78" s="2" t="s">
        <v>215</v>
      </c>
      <c r="C78" s="2" t="s">
        <v>216</v>
      </c>
      <c r="D78" s="16">
        <v>80</v>
      </c>
      <c r="E78" s="34">
        <v>0.35</v>
      </c>
      <c r="F78" s="34">
        <v>0.43799999999999994</v>
      </c>
      <c r="G78" s="34">
        <v>0.21299999999999999</v>
      </c>
      <c r="I78" s="37">
        <v>0.35</v>
      </c>
      <c r="J78" s="37">
        <v>0.379</v>
      </c>
    </row>
    <row r="79" spans="1:10" x14ac:dyDescent="0.45">
      <c r="A79" s="13">
        <v>123</v>
      </c>
      <c r="B79" s="2" t="s">
        <v>94</v>
      </c>
      <c r="C79" s="2" t="s">
        <v>95</v>
      </c>
      <c r="D79" s="16">
        <v>66</v>
      </c>
      <c r="E79" s="34">
        <v>0.34799999999999998</v>
      </c>
      <c r="F79" s="34">
        <v>0.47</v>
      </c>
      <c r="G79" s="34">
        <v>0.182</v>
      </c>
      <c r="I79" s="37">
        <v>0.34799999999999998</v>
      </c>
      <c r="J79" s="37">
        <v>0.73299999999999998</v>
      </c>
    </row>
    <row r="80" spans="1:10" x14ac:dyDescent="0.45">
      <c r="A80" s="13">
        <v>151</v>
      </c>
      <c r="B80" s="2" t="s">
        <v>346</v>
      </c>
      <c r="C80" s="2" t="s">
        <v>347</v>
      </c>
      <c r="D80" s="16">
        <v>55</v>
      </c>
      <c r="E80" s="34">
        <v>0.34499999999999997</v>
      </c>
      <c r="F80" s="34">
        <v>0.52700000000000002</v>
      </c>
      <c r="G80" s="34">
        <v>0.127</v>
      </c>
      <c r="I80" s="37">
        <v>0.34499999999999997</v>
      </c>
      <c r="J80" s="37">
        <v>0.23100000000000001</v>
      </c>
    </row>
    <row r="81" spans="1:10" x14ac:dyDescent="0.45">
      <c r="A81" s="13">
        <v>4</v>
      </c>
      <c r="B81" s="2" t="s">
        <v>330</v>
      </c>
      <c r="C81" s="2" t="s">
        <v>331</v>
      </c>
      <c r="D81" s="16">
        <v>38</v>
      </c>
      <c r="E81" s="34">
        <v>0.34200000000000003</v>
      </c>
      <c r="F81" s="34">
        <v>0.47399999999999998</v>
      </c>
      <c r="G81" s="34">
        <v>0.184</v>
      </c>
      <c r="I81" s="37">
        <v>0.34200000000000003</v>
      </c>
      <c r="J81" s="37">
        <v>0.17899999999999999</v>
      </c>
    </row>
    <row r="82" spans="1:10" x14ac:dyDescent="0.45">
      <c r="A82" s="13">
        <v>84</v>
      </c>
      <c r="B82" s="2" t="s">
        <v>354</v>
      </c>
      <c r="C82" s="2" t="s">
        <v>355</v>
      </c>
      <c r="D82" s="16">
        <v>80</v>
      </c>
      <c r="E82" s="34">
        <v>0.33799999999999997</v>
      </c>
      <c r="F82" s="34">
        <v>0.56299999999999994</v>
      </c>
      <c r="G82" s="34">
        <v>0.1</v>
      </c>
      <c r="I82" s="37">
        <v>0.33799999999999997</v>
      </c>
      <c r="J82" s="37">
        <v>0.38900000000000001</v>
      </c>
    </row>
    <row r="83" spans="1:10" x14ac:dyDescent="0.45">
      <c r="A83" s="13">
        <v>22</v>
      </c>
      <c r="B83" s="2" t="s">
        <v>278</v>
      </c>
      <c r="C83" s="2" t="s">
        <v>279</v>
      </c>
      <c r="D83" s="16">
        <v>80</v>
      </c>
      <c r="E83" s="34">
        <v>0.32500000000000001</v>
      </c>
      <c r="F83" s="34">
        <v>0.47499999999999998</v>
      </c>
      <c r="G83" s="34">
        <v>0.2</v>
      </c>
      <c r="I83" s="37">
        <v>0.32500000000000001</v>
      </c>
      <c r="J83" s="37">
        <v>0.13300000000000001</v>
      </c>
    </row>
    <row r="84" spans="1:10" x14ac:dyDescent="0.45">
      <c r="A84" s="13">
        <v>157</v>
      </c>
      <c r="B84" s="2" t="s">
        <v>128</v>
      </c>
      <c r="C84" s="2" t="s">
        <v>129</v>
      </c>
      <c r="D84" s="16">
        <v>40</v>
      </c>
      <c r="E84" s="34">
        <v>0.32500000000000001</v>
      </c>
      <c r="F84" s="34">
        <v>0.625</v>
      </c>
      <c r="G84" s="34">
        <v>0.05</v>
      </c>
      <c r="I84" s="37">
        <v>0.32500000000000001</v>
      </c>
      <c r="J84" s="37">
        <v>0.14300000000000002</v>
      </c>
    </row>
    <row r="85" spans="1:10" x14ac:dyDescent="0.45">
      <c r="A85" s="13">
        <v>71</v>
      </c>
      <c r="B85" s="2" t="s">
        <v>320</v>
      </c>
      <c r="C85" s="2" t="s">
        <v>321</v>
      </c>
      <c r="D85" s="16">
        <v>75</v>
      </c>
      <c r="E85" s="34">
        <v>0.32</v>
      </c>
      <c r="F85" s="34">
        <v>0.45299999999999996</v>
      </c>
      <c r="G85" s="34">
        <v>0.22699999999999998</v>
      </c>
      <c r="I85" s="37">
        <v>0.32</v>
      </c>
      <c r="J85" s="37">
        <v>0.21899999999999997</v>
      </c>
    </row>
    <row r="86" spans="1:10" x14ac:dyDescent="0.45">
      <c r="A86" s="13">
        <v>3</v>
      </c>
      <c r="B86" s="2" t="s">
        <v>211</v>
      </c>
      <c r="C86" s="2" t="s">
        <v>212</v>
      </c>
      <c r="D86" s="16">
        <v>48</v>
      </c>
      <c r="E86" s="34">
        <v>0.313</v>
      </c>
      <c r="F86" s="34">
        <v>0.56299999999999994</v>
      </c>
      <c r="G86" s="34">
        <v>0.10400000000000001</v>
      </c>
      <c r="I86" s="37">
        <v>0.313</v>
      </c>
      <c r="J86" s="37">
        <v>0.48</v>
      </c>
    </row>
    <row r="87" spans="1:10" x14ac:dyDescent="0.45">
      <c r="A87" s="13">
        <v>62</v>
      </c>
      <c r="B87" s="2" t="s">
        <v>280</v>
      </c>
      <c r="C87" s="2" t="s">
        <v>281</v>
      </c>
      <c r="D87" s="16">
        <v>80</v>
      </c>
      <c r="E87" s="34">
        <v>0.313</v>
      </c>
      <c r="F87" s="34">
        <v>0.5</v>
      </c>
      <c r="G87" s="34">
        <v>0.188</v>
      </c>
      <c r="I87" s="37">
        <v>0.313</v>
      </c>
      <c r="J87" s="37">
        <v>0.88</v>
      </c>
    </row>
    <row r="88" spans="1:10" x14ac:dyDescent="0.45">
      <c r="A88" s="13">
        <v>79</v>
      </c>
      <c r="B88" s="2" t="s">
        <v>231</v>
      </c>
      <c r="C88" s="2" t="s">
        <v>232</v>
      </c>
      <c r="D88" s="16">
        <v>80</v>
      </c>
      <c r="E88" s="34">
        <v>0.313</v>
      </c>
      <c r="F88" s="34">
        <v>0.61299999999999999</v>
      </c>
      <c r="G88" s="34">
        <v>7.4999999999999997E-2</v>
      </c>
      <c r="I88" s="37">
        <v>0.313</v>
      </c>
      <c r="J88" s="37">
        <v>0.79599999999999993</v>
      </c>
    </row>
    <row r="89" spans="1:10" x14ac:dyDescent="0.45">
      <c r="A89" s="13">
        <v>82</v>
      </c>
      <c r="B89" s="2" t="s">
        <v>124</v>
      </c>
      <c r="C89" s="2" t="s">
        <v>125</v>
      </c>
      <c r="D89" s="16">
        <v>80</v>
      </c>
      <c r="E89" s="34">
        <v>0.313</v>
      </c>
      <c r="F89" s="34">
        <v>0.66299999999999992</v>
      </c>
      <c r="G89" s="34">
        <v>2.5000000000000001E-2</v>
      </c>
      <c r="I89" s="37">
        <v>0.313</v>
      </c>
      <c r="J89" s="37">
        <v>0.93500000000000005</v>
      </c>
    </row>
    <row r="90" spans="1:10" x14ac:dyDescent="0.45">
      <c r="A90" s="13">
        <v>114</v>
      </c>
      <c r="B90" s="2" t="s">
        <v>227</v>
      </c>
      <c r="C90" s="2" t="s">
        <v>228</v>
      </c>
      <c r="D90" s="16">
        <v>80</v>
      </c>
      <c r="E90" s="34">
        <v>0.313</v>
      </c>
      <c r="F90" s="34">
        <v>0.66299999999999992</v>
      </c>
      <c r="G90" s="34">
        <v>2.5000000000000001E-2</v>
      </c>
      <c r="I90" s="37">
        <v>0.313</v>
      </c>
      <c r="J90" s="37">
        <v>0.20699999999999999</v>
      </c>
    </row>
    <row r="91" spans="1:10" x14ac:dyDescent="0.45">
      <c r="A91" s="13">
        <v>121</v>
      </c>
      <c r="B91" s="2" t="s">
        <v>188</v>
      </c>
      <c r="C91" s="2" t="s">
        <v>189</v>
      </c>
      <c r="D91" s="16">
        <v>80</v>
      </c>
      <c r="E91" s="34">
        <v>0.313</v>
      </c>
      <c r="F91" s="34">
        <v>0.625</v>
      </c>
      <c r="G91" s="34">
        <v>6.3E-2</v>
      </c>
      <c r="I91" s="37">
        <v>0.313</v>
      </c>
      <c r="J91" s="37">
        <v>0.75</v>
      </c>
    </row>
    <row r="92" spans="1:10" x14ac:dyDescent="0.45">
      <c r="A92" s="13">
        <v>158</v>
      </c>
      <c r="B92" s="2" t="s">
        <v>247</v>
      </c>
      <c r="C92" s="2" t="s">
        <v>248</v>
      </c>
      <c r="D92" s="16">
        <v>80</v>
      </c>
      <c r="E92" s="34">
        <v>0.313</v>
      </c>
      <c r="F92" s="34">
        <v>0.61299999999999999</v>
      </c>
      <c r="G92" s="34">
        <v>7.4999999999999997E-2</v>
      </c>
      <c r="I92" s="37">
        <v>0.313</v>
      </c>
      <c r="J92" s="37">
        <v>0.21199999999999999</v>
      </c>
    </row>
    <row r="93" spans="1:10" x14ac:dyDescent="0.45">
      <c r="A93" s="13">
        <v>138</v>
      </c>
      <c r="B93" s="2" t="s">
        <v>286</v>
      </c>
      <c r="C93" s="2" t="s">
        <v>287</v>
      </c>
      <c r="D93" s="16">
        <v>100</v>
      </c>
      <c r="E93" s="34">
        <v>0.3</v>
      </c>
      <c r="F93" s="34">
        <v>0.47</v>
      </c>
      <c r="G93" s="34">
        <v>0.23</v>
      </c>
      <c r="I93" s="37">
        <v>0.3</v>
      </c>
      <c r="J93" s="37">
        <v>0.40700000000000003</v>
      </c>
    </row>
    <row r="94" spans="1:10" x14ac:dyDescent="0.45">
      <c r="A94" s="13">
        <v>160</v>
      </c>
      <c r="B94" s="2" t="s">
        <v>217</v>
      </c>
      <c r="C94" s="2" t="s">
        <v>218</v>
      </c>
      <c r="D94" s="16">
        <v>64</v>
      </c>
      <c r="E94" s="34">
        <v>0.29699999999999999</v>
      </c>
      <c r="F94" s="34">
        <v>0.56299999999999994</v>
      </c>
      <c r="G94" s="34">
        <v>0.14099999999999999</v>
      </c>
      <c r="I94" s="37">
        <v>0.29699999999999999</v>
      </c>
      <c r="J94" s="37">
        <v>0.41899999999999998</v>
      </c>
    </row>
    <row r="95" spans="1:10" x14ac:dyDescent="0.45">
      <c r="A95" s="13">
        <v>103</v>
      </c>
      <c r="B95" s="2" t="s">
        <v>264</v>
      </c>
      <c r="C95" s="2" t="s">
        <v>265</v>
      </c>
      <c r="D95" s="16">
        <v>78</v>
      </c>
      <c r="E95" s="34">
        <v>0.29499999999999998</v>
      </c>
      <c r="F95" s="34">
        <v>0.38500000000000001</v>
      </c>
      <c r="G95" s="34">
        <v>0.32100000000000001</v>
      </c>
      <c r="I95" s="37">
        <v>0.29499999999999998</v>
      </c>
      <c r="J95" s="37">
        <v>0.6</v>
      </c>
    </row>
    <row r="96" spans="1:10" x14ac:dyDescent="0.45">
      <c r="A96" s="13">
        <v>104</v>
      </c>
      <c r="B96" s="2" t="s">
        <v>68</v>
      </c>
      <c r="C96" s="2" t="s">
        <v>69</v>
      </c>
      <c r="D96" s="16">
        <v>41</v>
      </c>
      <c r="E96" s="34">
        <v>0.29299999999999998</v>
      </c>
      <c r="F96" s="34">
        <v>0.56100000000000005</v>
      </c>
      <c r="G96" s="34">
        <v>0.14599999999999999</v>
      </c>
      <c r="I96" s="37">
        <v>0.29299999999999998</v>
      </c>
      <c r="J96" s="37">
        <v>0.8859999999999999</v>
      </c>
    </row>
    <row r="97" spans="1:10" x14ac:dyDescent="0.45">
      <c r="A97" s="13">
        <v>116</v>
      </c>
      <c r="B97" s="2" t="s">
        <v>84</v>
      </c>
      <c r="C97" s="2" t="s">
        <v>85</v>
      </c>
      <c r="D97" s="16">
        <v>80</v>
      </c>
      <c r="E97" s="34">
        <v>0.28800000000000003</v>
      </c>
      <c r="F97" s="34">
        <v>0.53799999999999992</v>
      </c>
      <c r="G97" s="34">
        <v>0.17499999999999999</v>
      </c>
      <c r="I97" s="37">
        <v>0.28800000000000003</v>
      </c>
      <c r="J97" s="37">
        <v>7.4999999999999997E-2</v>
      </c>
    </row>
    <row r="98" spans="1:10" x14ac:dyDescent="0.45">
      <c r="A98" s="13">
        <v>154</v>
      </c>
      <c r="B98" s="2" t="s">
        <v>190</v>
      </c>
      <c r="C98" s="2" t="s">
        <v>191</v>
      </c>
      <c r="D98" s="16">
        <v>80</v>
      </c>
      <c r="E98" s="34">
        <v>0.28800000000000003</v>
      </c>
      <c r="F98" s="34">
        <v>0.57499999999999996</v>
      </c>
      <c r="G98" s="34">
        <v>0.13800000000000001</v>
      </c>
      <c r="I98" s="37">
        <v>0.28800000000000003</v>
      </c>
      <c r="J98" s="37">
        <v>0.90900000000000003</v>
      </c>
    </row>
    <row r="99" spans="1:10" x14ac:dyDescent="0.45">
      <c r="A99" s="13">
        <v>38</v>
      </c>
      <c r="B99" s="2" t="s">
        <v>96</v>
      </c>
      <c r="C99" s="2" t="s">
        <v>97</v>
      </c>
      <c r="D99" s="16">
        <v>63</v>
      </c>
      <c r="E99" s="34">
        <v>0.28600000000000003</v>
      </c>
      <c r="F99" s="34">
        <v>0.71400000000000008</v>
      </c>
      <c r="G99" s="34">
        <v>0</v>
      </c>
      <c r="I99" s="37">
        <v>0.28600000000000003</v>
      </c>
      <c r="J99" s="37">
        <v>0.35299999999999998</v>
      </c>
    </row>
    <row r="100" spans="1:10" x14ac:dyDescent="0.45">
      <c r="A100" s="13">
        <v>35</v>
      </c>
      <c r="B100" s="2" t="s">
        <v>253</v>
      </c>
      <c r="C100" s="2" t="s">
        <v>254</v>
      </c>
      <c r="D100" s="16">
        <v>81</v>
      </c>
      <c r="E100" s="34">
        <v>0.28399999999999997</v>
      </c>
      <c r="F100" s="34">
        <v>0.39500000000000002</v>
      </c>
      <c r="G100" s="34">
        <v>0.32100000000000001</v>
      </c>
      <c r="I100" s="37">
        <v>0.28399999999999997</v>
      </c>
      <c r="J100" s="37">
        <v>0.24</v>
      </c>
    </row>
    <row r="101" spans="1:10" x14ac:dyDescent="0.45">
      <c r="A101" s="13">
        <v>75</v>
      </c>
      <c r="B101" s="2" t="s">
        <v>310</v>
      </c>
      <c r="C101" s="2" t="s">
        <v>311</v>
      </c>
      <c r="D101" s="16">
        <v>79</v>
      </c>
      <c r="E101" s="34">
        <v>0.27800000000000002</v>
      </c>
      <c r="F101" s="34">
        <v>0.55700000000000005</v>
      </c>
      <c r="G101" s="34">
        <v>0.16500000000000001</v>
      </c>
      <c r="I101" s="37">
        <v>0.27800000000000002</v>
      </c>
      <c r="J101" s="37">
        <v>6.3E-2</v>
      </c>
    </row>
    <row r="102" spans="1:10" x14ac:dyDescent="0.45">
      <c r="A102" s="13">
        <v>130</v>
      </c>
      <c r="B102" s="2" t="s">
        <v>50</v>
      </c>
      <c r="C102" s="2" t="s">
        <v>51</v>
      </c>
      <c r="D102" s="16">
        <v>87</v>
      </c>
      <c r="E102" s="34">
        <v>0.27600000000000002</v>
      </c>
      <c r="F102" s="34">
        <v>0.63200000000000001</v>
      </c>
      <c r="G102" s="34">
        <v>9.1999999999999998E-2</v>
      </c>
      <c r="I102" s="37">
        <v>0.27600000000000002</v>
      </c>
      <c r="J102" s="37">
        <v>0.72699999999999998</v>
      </c>
    </row>
    <row r="103" spans="1:10" x14ac:dyDescent="0.45">
      <c r="A103" s="13">
        <v>27</v>
      </c>
      <c r="B103" s="2" t="s">
        <v>348</v>
      </c>
      <c r="C103" s="2" t="s">
        <v>349</v>
      </c>
      <c r="D103" s="16">
        <v>40</v>
      </c>
      <c r="E103" s="34">
        <v>0.27500000000000002</v>
      </c>
      <c r="F103" s="34">
        <v>0.7</v>
      </c>
      <c r="G103" s="34">
        <v>2.5000000000000001E-2</v>
      </c>
      <c r="I103" s="37">
        <v>0.27500000000000002</v>
      </c>
      <c r="J103" s="37">
        <v>4.2000000000000003E-2</v>
      </c>
    </row>
    <row r="104" spans="1:10" x14ac:dyDescent="0.45">
      <c r="A104" s="13">
        <v>70</v>
      </c>
      <c r="B104" s="2" t="s">
        <v>266</v>
      </c>
      <c r="C104" s="2" t="s">
        <v>267</v>
      </c>
      <c r="D104" s="16">
        <v>80</v>
      </c>
      <c r="E104" s="34">
        <v>0.27500000000000002</v>
      </c>
      <c r="F104" s="34">
        <v>0.67500000000000004</v>
      </c>
      <c r="G104" s="34">
        <v>0.05</v>
      </c>
      <c r="I104" s="37">
        <v>0.27500000000000002</v>
      </c>
      <c r="J104" s="37">
        <v>0.48299999999999998</v>
      </c>
    </row>
    <row r="105" spans="1:10" x14ac:dyDescent="0.45">
      <c r="A105" s="13">
        <v>81</v>
      </c>
      <c r="B105" s="2" t="s">
        <v>272</v>
      </c>
      <c r="C105" s="2" t="s">
        <v>273</v>
      </c>
      <c r="D105" s="16">
        <v>44</v>
      </c>
      <c r="E105" s="34">
        <v>0.27300000000000002</v>
      </c>
      <c r="F105" s="34">
        <v>0.54500000000000004</v>
      </c>
      <c r="G105" s="34">
        <v>0.182</v>
      </c>
      <c r="I105" s="37">
        <v>0.27300000000000002</v>
      </c>
      <c r="J105" s="37">
        <v>0.7</v>
      </c>
    </row>
    <row r="106" spans="1:10" x14ac:dyDescent="0.45">
      <c r="A106" s="13">
        <v>29</v>
      </c>
      <c r="B106" s="2" t="s">
        <v>148</v>
      </c>
      <c r="C106" s="2" t="s">
        <v>149</v>
      </c>
      <c r="D106" s="16">
        <v>60</v>
      </c>
      <c r="E106" s="34">
        <v>0.26700000000000002</v>
      </c>
      <c r="F106" s="34">
        <v>0.65</v>
      </c>
      <c r="G106" s="34">
        <v>8.3000000000000004E-2</v>
      </c>
      <c r="I106" s="37">
        <v>0.26700000000000002</v>
      </c>
      <c r="J106" s="37">
        <v>0.64300000000000002</v>
      </c>
    </row>
    <row r="107" spans="1:10" x14ac:dyDescent="0.45">
      <c r="A107" s="13">
        <v>137</v>
      </c>
      <c r="B107" s="2" t="s">
        <v>302</v>
      </c>
      <c r="C107" s="2" t="s">
        <v>303</v>
      </c>
      <c r="D107" s="16">
        <v>30</v>
      </c>
      <c r="E107" s="34">
        <v>0.26700000000000002</v>
      </c>
      <c r="F107" s="34">
        <v>0.5</v>
      </c>
      <c r="G107" s="34">
        <v>0.23300000000000001</v>
      </c>
      <c r="I107" s="37">
        <v>0.26700000000000002</v>
      </c>
      <c r="J107" s="37">
        <v>0.45</v>
      </c>
    </row>
    <row r="108" spans="1:10" x14ac:dyDescent="0.45">
      <c r="A108" s="13">
        <v>165</v>
      </c>
      <c r="B108" s="2" t="s">
        <v>308</v>
      </c>
      <c r="C108" s="2" t="s">
        <v>309</v>
      </c>
      <c r="D108" s="16">
        <v>80</v>
      </c>
      <c r="E108" s="34">
        <v>0.26300000000000001</v>
      </c>
      <c r="F108" s="34">
        <v>0.65</v>
      </c>
      <c r="G108" s="34">
        <v>8.8000000000000009E-2</v>
      </c>
      <c r="I108" s="37">
        <v>0.26300000000000001</v>
      </c>
      <c r="J108" s="37">
        <v>0.3</v>
      </c>
    </row>
    <row r="109" spans="1:10" x14ac:dyDescent="0.45">
      <c r="A109" s="13">
        <v>9</v>
      </c>
      <c r="B109" s="2" t="s">
        <v>196</v>
      </c>
      <c r="C109" s="2" t="s">
        <v>197</v>
      </c>
      <c r="D109" s="16">
        <v>35</v>
      </c>
      <c r="E109" s="34">
        <v>0.25700000000000001</v>
      </c>
      <c r="F109" s="34">
        <v>0.71400000000000008</v>
      </c>
      <c r="G109" s="34">
        <v>2.8999999999999998E-2</v>
      </c>
      <c r="I109" s="37">
        <v>0.25700000000000001</v>
      </c>
      <c r="J109" s="37">
        <v>0.27600000000000002</v>
      </c>
    </row>
    <row r="110" spans="1:10" x14ac:dyDescent="0.45">
      <c r="A110" s="13">
        <v>53</v>
      </c>
      <c r="B110" s="2" t="s">
        <v>82</v>
      </c>
      <c r="C110" s="2" t="s">
        <v>83</v>
      </c>
      <c r="D110" s="16">
        <v>78</v>
      </c>
      <c r="E110" s="34">
        <v>0.25600000000000001</v>
      </c>
      <c r="F110" s="34">
        <v>0.5</v>
      </c>
      <c r="G110" s="34">
        <v>0.24399999999999999</v>
      </c>
      <c r="I110" s="37">
        <v>0.25600000000000001</v>
      </c>
      <c r="J110" s="37">
        <v>0.85699999999999998</v>
      </c>
    </row>
    <row r="111" spans="1:10" x14ac:dyDescent="0.45">
      <c r="A111" s="13">
        <v>88</v>
      </c>
      <c r="B111" s="2" t="s">
        <v>184</v>
      </c>
      <c r="C111" s="2" t="s">
        <v>185</v>
      </c>
      <c r="D111" s="16">
        <v>75</v>
      </c>
      <c r="E111" s="34">
        <v>0.253</v>
      </c>
      <c r="F111" s="34">
        <v>0.6</v>
      </c>
      <c r="G111" s="34">
        <v>0.14699999999999999</v>
      </c>
      <c r="I111" s="37">
        <v>0.253</v>
      </c>
      <c r="J111" s="37">
        <v>0.93799999999999994</v>
      </c>
    </row>
    <row r="112" spans="1:10" x14ac:dyDescent="0.45">
      <c r="A112" s="13">
        <v>5</v>
      </c>
      <c r="B112" s="2" t="s">
        <v>292</v>
      </c>
      <c r="C112" s="2" t="s">
        <v>293</v>
      </c>
      <c r="D112" s="16">
        <v>36</v>
      </c>
      <c r="E112" s="34">
        <v>0.25</v>
      </c>
      <c r="F112" s="34">
        <v>0.66700000000000004</v>
      </c>
      <c r="G112" s="34">
        <v>8.3000000000000004E-2</v>
      </c>
      <c r="I112" s="37">
        <v>0.25</v>
      </c>
      <c r="J112" s="37" t="s">
        <v>200</v>
      </c>
    </row>
    <row r="113" spans="1:10" x14ac:dyDescent="0.45">
      <c r="A113" s="13">
        <v>20</v>
      </c>
      <c r="B113" s="2" t="s">
        <v>360</v>
      </c>
      <c r="C113" s="2" t="s">
        <v>361</v>
      </c>
      <c r="D113" s="16">
        <v>80</v>
      </c>
      <c r="E113" s="34">
        <v>0.25</v>
      </c>
      <c r="F113" s="34">
        <v>0.71299999999999997</v>
      </c>
      <c r="G113" s="34">
        <v>3.7999999999999999E-2</v>
      </c>
      <c r="I113" s="37">
        <v>0.25</v>
      </c>
      <c r="J113" s="37">
        <v>0.84799999999999998</v>
      </c>
    </row>
    <row r="114" spans="1:10" x14ac:dyDescent="0.45">
      <c r="A114" s="13">
        <v>59</v>
      </c>
      <c r="B114" s="2" t="s">
        <v>340</v>
      </c>
      <c r="C114" s="2" t="s">
        <v>341</v>
      </c>
      <c r="D114" s="16">
        <v>88</v>
      </c>
      <c r="E114" s="34">
        <v>0.25</v>
      </c>
      <c r="F114" s="34">
        <v>0.57999999999999996</v>
      </c>
      <c r="G114" s="34">
        <v>0.17</v>
      </c>
      <c r="I114" s="37">
        <v>0.25</v>
      </c>
      <c r="J114" s="37">
        <v>0.74199999999999999</v>
      </c>
    </row>
    <row r="115" spans="1:10" x14ac:dyDescent="0.45">
      <c r="A115" s="13">
        <v>72</v>
      </c>
      <c r="B115" s="2" t="s">
        <v>76</v>
      </c>
      <c r="C115" s="2" t="s">
        <v>77</v>
      </c>
      <c r="D115" s="16">
        <v>40</v>
      </c>
      <c r="E115" s="34">
        <v>0.25</v>
      </c>
      <c r="F115" s="34">
        <v>0.2</v>
      </c>
      <c r="G115" s="34">
        <v>0.55000000000000004</v>
      </c>
      <c r="I115" s="37">
        <v>0.25</v>
      </c>
      <c r="J115" s="37">
        <v>1</v>
      </c>
    </row>
    <row r="116" spans="1:10" x14ac:dyDescent="0.45">
      <c r="A116" s="13">
        <v>87</v>
      </c>
      <c r="B116" s="2" t="s">
        <v>144</v>
      </c>
      <c r="C116" s="2" t="s">
        <v>145</v>
      </c>
      <c r="D116" s="16">
        <v>40</v>
      </c>
      <c r="E116" s="34">
        <v>0.25</v>
      </c>
      <c r="F116" s="34">
        <v>0.45</v>
      </c>
      <c r="G116" s="34">
        <v>0.3</v>
      </c>
      <c r="I116" s="37">
        <v>0.25</v>
      </c>
      <c r="J116" s="37">
        <v>0.70799999999999996</v>
      </c>
    </row>
    <row r="117" spans="1:10" x14ac:dyDescent="0.45">
      <c r="A117" s="13">
        <v>162</v>
      </c>
      <c r="B117" s="2" t="s">
        <v>219</v>
      </c>
      <c r="C117" s="2" t="s">
        <v>220</v>
      </c>
      <c r="D117" s="16">
        <v>80</v>
      </c>
      <c r="E117" s="34">
        <v>0.25</v>
      </c>
      <c r="F117" s="34">
        <v>0.46299999999999997</v>
      </c>
      <c r="G117" s="34">
        <v>0.28800000000000003</v>
      </c>
      <c r="I117" s="37">
        <v>0.25</v>
      </c>
      <c r="J117" s="37">
        <v>0.43200000000000005</v>
      </c>
    </row>
    <row r="118" spans="1:10" x14ac:dyDescent="0.45">
      <c r="A118" s="13">
        <v>73</v>
      </c>
      <c r="B118" s="2" t="s">
        <v>134</v>
      </c>
      <c r="C118" s="2" t="s">
        <v>135</v>
      </c>
      <c r="D118" s="16">
        <v>80</v>
      </c>
      <c r="E118" s="34">
        <v>0.23800000000000002</v>
      </c>
      <c r="F118" s="34">
        <v>0.52500000000000002</v>
      </c>
      <c r="G118" s="34">
        <v>0.23800000000000002</v>
      </c>
      <c r="I118" s="37">
        <v>0.23800000000000002</v>
      </c>
      <c r="J118" s="37">
        <v>0.83299999999999996</v>
      </c>
    </row>
    <row r="119" spans="1:10" x14ac:dyDescent="0.45">
      <c r="A119" s="13">
        <v>1</v>
      </c>
      <c r="B119" s="2" t="s">
        <v>170</v>
      </c>
      <c r="C119" s="2" t="s">
        <v>171</v>
      </c>
      <c r="D119" s="16">
        <v>72</v>
      </c>
      <c r="E119" s="34">
        <v>0.23600000000000002</v>
      </c>
      <c r="F119" s="34">
        <v>0.625</v>
      </c>
      <c r="G119" s="34">
        <v>0.13900000000000001</v>
      </c>
      <c r="I119" s="37">
        <v>0.23600000000000002</v>
      </c>
      <c r="J119" s="37">
        <v>0.28600000000000003</v>
      </c>
    </row>
    <row r="120" spans="1:10" x14ac:dyDescent="0.45">
      <c r="A120" s="13">
        <v>131</v>
      </c>
      <c r="B120" s="2" t="s">
        <v>70</v>
      </c>
      <c r="C120" s="2" t="s">
        <v>71</v>
      </c>
      <c r="D120" s="16">
        <v>82</v>
      </c>
      <c r="E120" s="34">
        <v>0.23199999999999998</v>
      </c>
      <c r="F120" s="34">
        <v>0.67099999999999993</v>
      </c>
      <c r="G120" s="34">
        <v>9.8000000000000004E-2</v>
      </c>
      <c r="I120" s="37">
        <v>0.23199999999999998</v>
      </c>
      <c r="J120" s="37">
        <v>0.95</v>
      </c>
    </row>
    <row r="121" spans="1:10" x14ac:dyDescent="0.45">
      <c r="A121" s="13">
        <v>41</v>
      </c>
      <c r="B121" s="2" t="s">
        <v>257</v>
      </c>
      <c r="C121" s="2" t="s">
        <v>258</v>
      </c>
      <c r="D121" s="16">
        <v>78</v>
      </c>
      <c r="E121" s="34">
        <v>0.23100000000000001</v>
      </c>
      <c r="F121" s="34">
        <v>0.47399999999999998</v>
      </c>
      <c r="G121" s="34">
        <v>0.29499999999999998</v>
      </c>
      <c r="I121" s="37">
        <v>0.23100000000000001</v>
      </c>
      <c r="J121" s="37">
        <v>0.45200000000000001</v>
      </c>
    </row>
    <row r="122" spans="1:10" x14ac:dyDescent="0.45">
      <c r="A122" s="13">
        <v>110</v>
      </c>
      <c r="B122" s="2" t="s">
        <v>44</v>
      </c>
      <c r="C122" s="2" t="s">
        <v>45</v>
      </c>
      <c r="D122" s="16">
        <v>40</v>
      </c>
      <c r="E122" s="34">
        <v>0.22500000000000001</v>
      </c>
      <c r="F122" s="34">
        <v>0.125</v>
      </c>
      <c r="G122" s="34">
        <v>0.65</v>
      </c>
      <c r="I122" s="37">
        <v>0.22500000000000001</v>
      </c>
      <c r="J122" s="37">
        <v>0.36399999999999999</v>
      </c>
    </row>
    <row r="123" spans="1:10" x14ac:dyDescent="0.45">
      <c r="A123" s="13">
        <v>117</v>
      </c>
      <c r="B123" s="2" t="s">
        <v>213</v>
      </c>
      <c r="C123" s="2" t="s">
        <v>214</v>
      </c>
      <c r="D123" s="16">
        <v>80</v>
      </c>
      <c r="E123" s="34">
        <v>0.22500000000000001</v>
      </c>
      <c r="F123" s="34">
        <v>0.7</v>
      </c>
      <c r="G123" s="34">
        <v>7.4999999999999997E-2</v>
      </c>
      <c r="I123" s="37">
        <v>0.22500000000000001</v>
      </c>
      <c r="J123" s="37">
        <v>2.4E-2</v>
      </c>
    </row>
    <row r="124" spans="1:10" x14ac:dyDescent="0.45">
      <c r="A124" s="13">
        <v>122</v>
      </c>
      <c r="B124" s="2" t="s">
        <v>334</v>
      </c>
      <c r="C124" s="2" t="s">
        <v>335</v>
      </c>
      <c r="D124" s="16">
        <v>80</v>
      </c>
      <c r="E124" s="34">
        <v>0.22500000000000001</v>
      </c>
      <c r="F124" s="34">
        <v>0.75</v>
      </c>
      <c r="G124" s="34">
        <v>2.5000000000000001E-2</v>
      </c>
      <c r="I124" s="37">
        <v>0.22500000000000001</v>
      </c>
      <c r="J124" s="37">
        <v>0.46299999999999997</v>
      </c>
    </row>
    <row r="125" spans="1:10" x14ac:dyDescent="0.45">
      <c r="A125" s="13">
        <v>146</v>
      </c>
      <c r="B125" s="2" t="s">
        <v>304</v>
      </c>
      <c r="C125" s="2" t="s">
        <v>305</v>
      </c>
      <c r="D125" s="16">
        <v>80</v>
      </c>
      <c r="E125" s="34">
        <v>0.22500000000000001</v>
      </c>
      <c r="F125" s="34">
        <v>0.4</v>
      </c>
      <c r="G125" s="34">
        <v>0.375</v>
      </c>
      <c r="I125" s="37">
        <v>0.22500000000000001</v>
      </c>
      <c r="J125" s="37">
        <v>0.48599999999999999</v>
      </c>
    </row>
    <row r="126" spans="1:10" x14ac:dyDescent="0.45">
      <c r="A126" s="13">
        <v>153</v>
      </c>
      <c r="B126" s="2" t="s">
        <v>126</v>
      </c>
      <c r="C126" s="2" t="s">
        <v>127</v>
      </c>
      <c r="D126" s="16">
        <v>40</v>
      </c>
      <c r="E126" s="34">
        <v>0.22500000000000001</v>
      </c>
      <c r="F126" s="34">
        <v>0.45</v>
      </c>
      <c r="G126" s="34">
        <v>0.32500000000000001</v>
      </c>
      <c r="I126" s="37">
        <v>0.22500000000000001</v>
      </c>
      <c r="J126" s="37">
        <v>0.41200000000000003</v>
      </c>
    </row>
    <row r="127" spans="1:10" x14ac:dyDescent="0.45">
      <c r="A127" s="13">
        <v>98</v>
      </c>
      <c r="B127" s="2" t="s">
        <v>104</v>
      </c>
      <c r="C127" s="2" t="s">
        <v>105</v>
      </c>
      <c r="D127" s="16">
        <v>49</v>
      </c>
      <c r="E127" s="34">
        <v>0.22399999999999998</v>
      </c>
      <c r="F127" s="34">
        <v>0.73499999999999999</v>
      </c>
      <c r="G127" s="34">
        <v>4.0999999999999995E-2</v>
      </c>
      <c r="I127" s="37">
        <v>0.22399999999999998</v>
      </c>
      <c r="J127" s="37">
        <v>0.90900000000000003</v>
      </c>
    </row>
    <row r="128" spans="1:10" x14ac:dyDescent="0.45">
      <c r="A128" s="13">
        <v>46</v>
      </c>
      <c r="B128" s="2" t="s">
        <v>342</v>
      </c>
      <c r="C128" s="2" t="s">
        <v>343</v>
      </c>
      <c r="D128" s="16">
        <v>36</v>
      </c>
      <c r="E128" s="34">
        <v>0.222</v>
      </c>
      <c r="F128" s="34">
        <v>0.66700000000000004</v>
      </c>
      <c r="G128" s="34">
        <v>0.111</v>
      </c>
      <c r="I128" s="37">
        <v>0.222</v>
      </c>
      <c r="J128" s="37">
        <v>0.82099999999999995</v>
      </c>
    </row>
    <row r="129" spans="1:10" x14ac:dyDescent="0.45">
      <c r="A129" s="13">
        <v>64</v>
      </c>
      <c r="B129" s="2" t="s">
        <v>162</v>
      </c>
      <c r="C129" s="2" t="s">
        <v>163</v>
      </c>
      <c r="D129" s="16">
        <v>54</v>
      </c>
      <c r="E129" s="34">
        <v>0.222</v>
      </c>
      <c r="F129" s="34">
        <v>0.70400000000000007</v>
      </c>
      <c r="G129" s="34">
        <v>7.400000000000001E-2</v>
      </c>
      <c r="I129" s="37">
        <v>0.222</v>
      </c>
      <c r="J129" s="37">
        <v>0.46700000000000003</v>
      </c>
    </row>
    <row r="130" spans="1:10" x14ac:dyDescent="0.45">
      <c r="A130" s="13">
        <v>118</v>
      </c>
      <c r="B130" s="2" t="s">
        <v>233</v>
      </c>
      <c r="C130" s="2" t="s">
        <v>234</v>
      </c>
      <c r="D130" s="16">
        <v>80</v>
      </c>
      <c r="E130" s="34">
        <v>0.21299999999999999</v>
      </c>
      <c r="F130" s="34">
        <v>0.66299999999999992</v>
      </c>
      <c r="G130" s="34">
        <v>0.125</v>
      </c>
      <c r="I130" s="37">
        <v>0.21299999999999999</v>
      </c>
      <c r="J130" s="37">
        <v>0.16300000000000001</v>
      </c>
    </row>
    <row r="131" spans="1:10" x14ac:dyDescent="0.45">
      <c r="A131" s="13">
        <v>163</v>
      </c>
      <c r="B131" s="2" t="s">
        <v>235</v>
      </c>
      <c r="C131" s="2" t="s">
        <v>236</v>
      </c>
      <c r="D131" s="16">
        <v>80</v>
      </c>
      <c r="E131" s="34">
        <v>0.21299999999999999</v>
      </c>
      <c r="F131" s="34">
        <v>0.47499999999999998</v>
      </c>
      <c r="G131" s="34">
        <v>0.313</v>
      </c>
      <c r="I131" s="37">
        <v>0.21299999999999999</v>
      </c>
      <c r="J131" s="37">
        <v>0.379</v>
      </c>
    </row>
    <row r="132" spans="1:10" x14ac:dyDescent="0.45">
      <c r="A132" s="13">
        <v>31</v>
      </c>
      <c r="B132" s="2" t="s">
        <v>209</v>
      </c>
      <c r="C132" s="2" t="s">
        <v>210</v>
      </c>
      <c r="D132" s="16">
        <v>86</v>
      </c>
      <c r="E132" s="34">
        <v>0.20899999999999999</v>
      </c>
      <c r="F132" s="34">
        <v>0.67400000000000004</v>
      </c>
      <c r="G132" s="34">
        <v>0.11599999999999999</v>
      </c>
      <c r="I132" s="37">
        <v>0.20899999999999999</v>
      </c>
      <c r="J132" s="37">
        <v>0.58599999999999997</v>
      </c>
    </row>
    <row r="133" spans="1:10" x14ac:dyDescent="0.45">
      <c r="A133" s="13">
        <v>92</v>
      </c>
      <c r="B133" s="2" t="s">
        <v>150</v>
      </c>
      <c r="C133" s="2" t="s">
        <v>151</v>
      </c>
      <c r="D133" s="16">
        <v>67</v>
      </c>
      <c r="E133" s="34">
        <v>0.20899999999999999</v>
      </c>
      <c r="F133" s="34">
        <v>0.59699999999999998</v>
      </c>
      <c r="G133" s="34">
        <v>0.19399999999999998</v>
      </c>
      <c r="I133" s="37">
        <v>0.20899999999999999</v>
      </c>
      <c r="J133" s="37">
        <v>0.44400000000000001</v>
      </c>
    </row>
    <row r="134" spans="1:10" x14ac:dyDescent="0.45">
      <c r="A134" s="13">
        <v>100</v>
      </c>
      <c r="B134" s="2" t="s">
        <v>332</v>
      </c>
      <c r="C134" s="2" t="s">
        <v>333</v>
      </c>
      <c r="D134" s="16">
        <v>44</v>
      </c>
      <c r="E134" s="34">
        <v>0.20499999999999999</v>
      </c>
      <c r="F134" s="34">
        <v>0.59099999999999997</v>
      </c>
      <c r="G134" s="34">
        <v>0.20499999999999999</v>
      </c>
      <c r="I134" s="37">
        <v>0.20499999999999999</v>
      </c>
      <c r="J134" s="37">
        <v>0.27300000000000002</v>
      </c>
    </row>
    <row r="135" spans="1:10" x14ac:dyDescent="0.45">
      <c r="A135" s="13">
        <v>28</v>
      </c>
      <c r="B135" s="2" t="s">
        <v>243</v>
      </c>
      <c r="C135" s="2" t="s">
        <v>244</v>
      </c>
      <c r="D135" s="16">
        <v>49</v>
      </c>
      <c r="E135" s="34">
        <v>0.20399999999999999</v>
      </c>
      <c r="F135" s="34">
        <v>0.32700000000000001</v>
      </c>
      <c r="G135" s="34">
        <v>0.46899999999999997</v>
      </c>
      <c r="I135" s="37">
        <v>0.20399999999999999</v>
      </c>
      <c r="J135" s="37">
        <v>0.54200000000000004</v>
      </c>
    </row>
    <row r="136" spans="1:10" x14ac:dyDescent="0.45">
      <c r="A136" s="13">
        <v>115</v>
      </c>
      <c r="B136" s="2" t="s">
        <v>324</v>
      </c>
      <c r="C136" s="2" t="s">
        <v>325</v>
      </c>
      <c r="D136" s="16">
        <v>80</v>
      </c>
      <c r="E136" s="34">
        <v>0.2</v>
      </c>
      <c r="F136" s="34">
        <v>0.45</v>
      </c>
      <c r="G136" s="34">
        <v>0.35</v>
      </c>
      <c r="I136" s="37">
        <v>0.2</v>
      </c>
      <c r="J136" s="37">
        <v>2.4E-2</v>
      </c>
    </row>
    <row r="137" spans="1:10" x14ac:dyDescent="0.45">
      <c r="A137" s="13">
        <v>61</v>
      </c>
      <c r="B137" s="2" t="s">
        <v>318</v>
      </c>
      <c r="C137" s="2" t="s">
        <v>319</v>
      </c>
      <c r="D137" s="16">
        <v>61</v>
      </c>
      <c r="E137" s="34">
        <v>0.19699999999999998</v>
      </c>
      <c r="F137" s="34">
        <v>0.42599999999999999</v>
      </c>
      <c r="G137" s="34">
        <v>0.377</v>
      </c>
      <c r="I137" s="37">
        <v>0.19699999999999998</v>
      </c>
      <c r="J137" s="37">
        <v>0.58299999999999996</v>
      </c>
    </row>
    <row r="138" spans="1:10" x14ac:dyDescent="0.45">
      <c r="A138" s="13">
        <v>94</v>
      </c>
      <c r="B138" s="2" t="s">
        <v>362</v>
      </c>
      <c r="C138" s="2" t="s">
        <v>363</v>
      </c>
      <c r="D138" s="16">
        <v>76</v>
      </c>
      <c r="E138" s="34">
        <v>0.19699999999999998</v>
      </c>
      <c r="F138" s="34">
        <v>0.316</v>
      </c>
      <c r="G138" s="34">
        <v>0.48700000000000004</v>
      </c>
      <c r="I138" s="37">
        <v>0.19699999999999998</v>
      </c>
      <c r="J138" s="37">
        <v>0.66700000000000004</v>
      </c>
    </row>
    <row r="139" spans="1:10" x14ac:dyDescent="0.45">
      <c r="A139" s="13">
        <v>141</v>
      </c>
      <c r="B139" s="2" t="s">
        <v>268</v>
      </c>
      <c r="C139" s="2" t="s">
        <v>269</v>
      </c>
      <c r="D139" s="16">
        <v>80</v>
      </c>
      <c r="E139" s="34">
        <v>0.188</v>
      </c>
      <c r="F139" s="34">
        <v>0.8</v>
      </c>
      <c r="G139" s="34">
        <v>1.3000000000000001E-2</v>
      </c>
      <c r="I139" s="37">
        <v>0.188</v>
      </c>
      <c r="J139" s="37">
        <v>0.56100000000000005</v>
      </c>
    </row>
    <row r="140" spans="1:10" x14ac:dyDescent="0.45">
      <c r="A140" s="13">
        <v>18</v>
      </c>
      <c r="B140" s="2" t="s">
        <v>66</v>
      </c>
      <c r="C140" s="2" t="s">
        <v>67</v>
      </c>
      <c r="D140" s="16">
        <v>43</v>
      </c>
      <c r="E140" s="34">
        <v>0.18600000000000003</v>
      </c>
      <c r="F140" s="34">
        <v>0.67400000000000004</v>
      </c>
      <c r="G140" s="34">
        <v>0.14000000000000001</v>
      </c>
      <c r="I140" s="37">
        <v>0.18600000000000003</v>
      </c>
      <c r="J140" s="37">
        <v>0.8640000000000001</v>
      </c>
    </row>
    <row r="141" spans="1:10" x14ac:dyDescent="0.45">
      <c r="A141" s="13">
        <v>105</v>
      </c>
      <c r="B141" s="2" t="s">
        <v>116</v>
      </c>
      <c r="C141" s="2" t="s">
        <v>117</v>
      </c>
      <c r="D141" s="16">
        <v>54</v>
      </c>
      <c r="E141" s="34">
        <v>0.185</v>
      </c>
      <c r="F141" s="34">
        <v>0.44400000000000001</v>
      </c>
      <c r="G141" s="34">
        <v>0.37</v>
      </c>
      <c r="I141" s="37">
        <v>0.185</v>
      </c>
      <c r="J141" s="37">
        <v>0.188</v>
      </c>
    </row>
    <row r="142" spans="1:10" x14ac:dyDescent="0.45">
      <c r="A142" s="13">
        <v>139</v>
      </c>
      <c r="B142" s="2" t="s">
        <v>282</v>
      </c>
      <c r="C142" s="2" t="s">
        <v>283</v>
      </c>
      <c r="D142" s="16">
        <v>76</v>
      </c>
      <c r="E142" s="34">
        <v>0.184</v>
      </c>
      <c r="F142" s="34">
        <v>0.72400000000000009</v>
      </c>
      <c r="G142" s="34">
        <v>9.1999999999999998E-2</v>
      </c>
      <c r="I142" s="37">
        <v>0.184</v>
      </c>
      <c r="J142" s="37">
        <v>0.35100000000000003</v>
      </c>
    </row>
    <row r="143" spans="1:10" x14ac:dyDescent="0.45">
      <c r="A143" s="13">
        <v>152</v>
      </c>
      <c r="B143" s="2" t="s">
        <v>160</v>
      </c>
      <c r="C143" s="2" t="s">
        <v>161</v>
      </c>
      <c r="D143" s="16">
        <v>39</v>
      </c>
      <c r="E143" s="34">
        <v>0.17899999999999999</v>
      </c>
      <c r="F143" s="34">
        <v>0.69200000000000006</v>
      </c>
      <c r="G143" s="34">
        <v>0.128</v>
      </c>
      <c r="I143" s="37">
        <v>0.17899999999999999</v>
      </c>
      <c r="J143" s="37">
        <v>0.06</v>
      </c>
    </row>
    <row r="144" spans="1:10" x14ac:dyDescent="0.45">
      <c r="A144" s="13">
        <v>76</v>
      </c>
      <c r="B144" s="2" t="s">
        <v>344</v>
      </c>
      <c r="C144" s="2" t="s">
        <v>345</v>
      </c>
      <c r="D144" s="16">
        <v>40</v>
      </c>
      <c r="E144" s="34">
        <v>0.17499999999999999</v>
      </c>
      <c r="F144" s="34">
        <v>0.65</v>
      </c>
      <c r="G144" s="34">
        <v>0.17499999999999999</v>
      </c>
      <c r="I144" s="37">
        <v>0.17499999999999999</v>
      </c>
      <c r="J144" s="37">
        <v>0.185</v>
      </c>
    </row>
    <row r="145" spans="1:10" x14ac:dyDescent="0.45">
      <c r="A145" s="13">
        <v>83</v>
      </c>
      <c r="B145" s="2" t="s">
        <v>100</v>
      </c>
      <c r="C145" s="2" t="s">
        <v>101</v>
      </c>
      <c r="D145" s="16">
        <v>40</v>
      </c>
      <c r="E145" s="34">
        <v>0.17499999999999999</v>
      </c>
      <c r="F145" s="34">
        <v>0.77500000000000002</v>
      </c>
      <c r="G145" s="34">
        <v>0.05</v>
      </c>
      <c r="I145" s="37">
        <v>0.17499999999999999</v>
      </c>
      <c r="J145" s="37">
        <v>8.3000000000000004E-2</v>
      </c>
    </row>
    <row r="146" spans="1:10" x14ac:dyDescent="0.45">
      <c r="A146" s="13">
        <v>86</v>
      </c>
      <c r="B146" s="2" t="s">
        <v>249</v>
      </c>
      <c r="C146" s="2" t="s">
        <v>250</v>
      </c>
      <c r="D146" s="16">
        <v>83</v>
      </c>
      <c r="E146" s="34">
        <v>0.16899999999999998</v>
      </c>
      <c r="F146" s="34">
        <v>0.73499999999999999</v>
      </c>
      <c r="G146" s="34">
        <v>9.6000000000000002E-2</v>
      </c>
      <c r="I146" s="37">
        <v>0.16899999999999998</v>
      </c>
      <c r="J146" s="37" t="s">
        <v>200</v>
      </c>
    </row>
    <row r="147" spans="1:10" x14ac:dyDescent="0.45">
      <c r="A147" s="13">
        <v>44</v>
      </c>
      <c r="B147" s="2" t="s">
        <v>130</v>
      </c>
      <c r="C147" s="2" t="s">
        <v>131</v>
      </c>
      <c r="D147" s="16">
        <v>79</v>
      </c>
      <c r="E147" s="34">
        <v>0.16500000000000001</v>
      </c>
      <c r="F147" s="34">
        <v>0.75900000000000001</v>
      </c>
      <c r="G147" s="34">
        <v>7.5999999999999998E-2</v>
      </c>
      <c r="I147" s="37">
        <v>0.16500000000000001</v>
      </c>
      <c r="J147" s="37">
        <v>0.80799999999999994</v>
      </c>
    </row>
    <row r="148" spans="1:10" x14ac:dyDescent="0.45">
      <c r="A148" s="13">
        <v>74</v>
      </c>
      <c r="B148" s="2" t="s">
        <v>122</v>
      </c>
      <c r="C148" s="2" t="s">
        <v>123</v>
      </c>
      <c r="D148" s="16">
        <v>80</v>
      </c>
      <c r="E148" s="34">
        <v>0.16300000000000001</v>
      </c>
      <c r="F148" s="34">
        <v>0.57499999999999996</v>
      </c>
      <c r="G148" s="34">
        <v>0.26300000000000001</v>
      </c>
      <c r="I148" s="37">
        <v>0.16300000000000001</v>
      </c>
      <c r="J148" s="37">
        <v>0.435</v>
      </c>
    </row>
    <row r="149" spans="1:10" x14ac:dyDescent="0.45">
      <c r="A149" s="13">
        <v>90</v>
      </c>
      <c r="B149" s="2" t="s">
        <v>140</v>
      </c>
      <c r="C149" s="2" t="s">
        <v>141</v>
      </c>
      <c r="D149" s="16">
        <v>31</v>
      </c>
      <c r="E149" s="34">
        <v>0.161</v>
      </c>
      <c r="F149" s="34">
        <v>0.54799999999999993</v>
      </c>
      <c r="G149" s="34">
        <v>0.28999999999999998</v>
      </c>
      <c r="I149" s="37">
        <v>0.161</v>
      </c>
      <c r="J149" s="37">
        <v>0.65</v>
      </c>
    </row>
    <row r="150" spans="1:10" x14ac:dyDescent="0.45">
      <c r="A150" s="13">
        <v>47</v>
      </c>
      <c r="B150" s="2" t="s">
        <v>36</v>
      </c>
      <c r="C150" s="2" t="s">
        <v>37</v>
      </c>
      <c r="D150" s="16">
        <v>40</v>
      </c>
      <c r="E150" s="34">
        <v>0.15</v>
      </c>
      <c r="F150" s="34">
        <v>0.85</v>
      </c>
      <c r="G150" s="34">
        <v>0</v>
      </c>
      <c r="I150" s="37">
        <v>0.15</v>
      </c>
      <c r="J150" s="37">
        <v>0.57100000000000006</v>
      </c>
    </row>
    <row r="151" spans="1:10" x14ac:dyDescent="0.45">
      <c r="A151" s="13">
        <v>77</v>
      </c>
      <c r="B151" s="2" t="s">
        <v>352</v>
      </c>
      <c r="C151" s="2" t="s">
        <v>353</v>
      </c>
      <c r="D151" s="16">
        <v>43</v>
      </c>
      <c r="E151" s="34">
        <v>0.14000000000000001</v>
      </c>
      <c r="F151" s="34">
        <v>0.81400000000000006</v>
      </c>
      <c r="G151" s="34">
        <v>4.7E-2</v>
      </c>
      <c r="I151" s="37">
        <v>0.14000000000000001</v>
      </c>
      <c r="J151" s="37">
        <v>0.21899999999999997</v>
      </c>
    </row>
    <row r="152" spans="1:10" x14ac:dyDescent="0.45">
      <c r="A152" s="13">
        <v>10</v>
      </c>
      <c r="B152" s="2" t="s">
        <v>255</v>
      </c>
      <c r="C152" s="2" t="s">
        <v>256</v>
      </c>
      <c r="D152" s="16">
        <v>37</v>
      </c>
      <c r="E152" s="34">
        <v>0.13500000000000001</v>
      </c>
      <c r="F152" s="34">
        <v>0.81099999999999994</v>
      </c>
      <c r="G152" s="34">
        <v>5.4000000000000006E-2</v>
      </c>
      <c r="I152" s="37">
        <v>0.13500000000000001</v>
      </c>
      <c r="J152" s="37">
        <v>3.1E-2</v>
      </c>
    </row>
    <row r="153" spans="1:10" x14ac:dyDescent="0.45">
      <c r="A153" s="13">
        <v>11</v>
      </c>
      <c r="B153" s="2" t="s">
        <v>316</v>
      </c>
      <c r="C153" s="2" t="s">
        <v>317</v>
      </c>
      <c r="D153" s="16">
        <v>37</v>
      </c>
      <c r="E153" s="34">
        <v>0.13500000000000001</v>
      </c>
      <c r="F153" s="34">
        <v>0.24299999999999999</v>
      </c>
      <c r="G153" s="34">
        <v>0.622</v>
      </c>
      <c r="I153" s="37">
        <v>0.13500000000000001</v>
      </c>
      <c r="J153" s="37">
        <v>0.625</v>
      </c>
    </row>
    <row r="154" spans="1:10" x14ac:dyDescent="0.45">
      <c r="A154" s="13">
        <v>126</v>
      </c>
      <c r="B154" s="2" t="s">
        <v>152</v>
      </c>
      <c r="C154" s="2" t="s">
        <v>153</v>
      </c>
      <c r="D154" s="16">
        <v>50</v>
      </c>
      <c r="E154" s="34">
        <v>0.12</v>
      </c>
      <c r="F154" s="34">
        <v>0.64</v>
      </c>
      <c r="G154" s="34">
        <v>0.24</v>
      </c>
      <c r="I154" s="37">
        <v>0.12</v>
      </c>
      <c r="J154" s="37">
        <v>0.39399999999999996</v>
      </c>
    </row>
    <row r="155" spans="1:10" x14ac:dyDescent="0.45">
      <c r="A155" s="13">
        <v>12</v>
      </c>
      <c r="B155" s="2" t="s">
        <v>186</v>
      </c>
      <c r="C155" s="2" t="s">
        <v>187</v>
      </c>
      <c r="D155" s="16">
        <v>62</v>
      </c>
      <c r="E155" s="34">
        <v>0.113</v>
      </c>
      <c r="F155" s="34">
        <v>0.79</v>
      </c>
      <c r="G155" s="34">
        <v>9.6999999999999989E-2</v>
      </c>
      <c r="I155" s="37">
        <v>0.113</v>
      </c>
      <c r="J155" s="37">
        <v>0.158</v>
      </c>
    </row>
    <row r="156" spans="1:10" x14ac:dyDescent="0.45">
      <c r="A156" s="13">
        <v>6</v>
      </c>
      <c r="B156" s="2" t="s">
        <v>296</v>
      </c>
      <c r="C156" s="2" t="s">
        <v>297</v>
      </c>
      <c r="D156" s="16">
        <v>37</v>
      </c>
      <c r="E156" s="34">
        <v>0.10800000000000001</v>
      </c>
      <c r="F156" s="34">
        <v>0.67599999999999993</v>
      </c>
      <c r="G156" s="34">
        <v>0.21600000000000003</v>
      </c>
      <c r="I156" s="37">
        <v>0.10800000000000001</v>
      </c>
      <c r="J156" s="37">
        <v>0</v>
      </c>
    </row>
    <row r="157" spans="1:10" x14ac:dyDescent="0.45">
      <c r="A157" s="13">
        <v>7</v>
      </c>
      <c r="B157" s="2" t="s">
        <v>164</v>
      </c>
      <c r="C157" s="2" t="s">
        <v>165</v>
      </c>
      <c r="D157" s="16">
        <v>60</v>
      </c>
      <c r="E157" s="34">
        <v>0.1</v>
      </c>
      <c r="F157" s="34">
        <v>0.83299999999999996</v>
      </c>
      <c r="G157" s="34">
        <v>6.7000000000000004E-2</v>
      </c>
      <c r="I157" s="37">
        <v>0.1</v>
      </c>
      <c r="J157" s="37">
        <v>0.82799999999999996</v>
      </c>
    </row>
    <row r="158" spans="1:10" x14ac:dyDescent="0.45">
      <c r="A158" s="13">
        <v>2</v>
      </c>
      <c r="B158" s="2" t="s">
        <v>288</v>
      </c>
      <c r="C158" s="2" t="s">
        <v>289</v>
      </c>
      <c r="D158" s="16">
        <v>43</v>
      </c>
      <c r="E158" s="34">
        <v>9.3000000000000013E-2</v>
      </c>
      <c r="F158" s="34">
        <v>0.72099999999999997</v>
      </c>
      <c r="G158" s="34">
        <v>0.18600000000000003</v>
      </c>
      <c r="I158" s="37">
        <v>9.3000000000000013E-2</v>
      </c>
      <c r="J158" s="37">
        <v>0.48399999999999999</v>
      </c>
    </row>
    <row r="159" spans="1:10" x14ac:dyDescent="0.45">
      <c r="A159" s="13">
        <v>106</v>
      </c>
      <c r="B159" s="2" t="s">
        <v>108</v>
      </c>
      <c r="C159" s="2" t="s">
        <v>109</v>
      </c>
      <c r="D159" s="16">
        <v>80</v>
      </c>
      <c r="E159" s="34">
        <v>8.8000000000000009E-2</v>
      </c>
      <c r="F159" s="34">
        <v>0.625</v>
      </c>
      <c r="G159" s="34">
        <v>0.28800000000000003</v>
      </c>
      <c r="I159" s="37">
        <v>8.8000000000000009E-2</v>
      </c>
      <c r="J159" s="37">
        <v>0.192</v>
      </c>
    </row>
    <row r="160" spans="1:10" x14ac:dyDescent="0.45">
      <c r="A160" s="13">
        <v>30</v>
      </c>
      <c r="B160" s="2" t="s">
        <v>102</v>
      </c>
      <c r="C160" s="2" t="s">
        <v>103</v>
      </c>
      <c r="D160" s="16">
        <v>53</v>
      </c>
      <c r="E160" s="34">
        <v>7.4999999999999997E-2</v>
      </c>
      <c r="F160" s="34">
        <v>0.755</v>
      </c>
      <c r="G160" s="34">
        <v>0.17</v>
      </c>
      <c r="I160" s="37">
        <v>7.4999999999999997E-2</v>
      </c>
      <c r="J160" s="37">
        <v>0.56299999999999994</v>
      </c>
    </row>
    <row r="161" spans="1:10" x14ac:dyDescent="0.45">
      <c r="A161" s="13">
        <v>133</v>
      </c>
      <c r="B161" s="2" t="s">
        <v>338</v>
      </c>
      <c r="C161" s="2" t="s">
        <v>339</v>
      </c>
      <c r="D161" s="16">
        <v>44</v>
      </c>
      <c r="E161" s="34">
        <v>6.8000000000000005E-2</v>
      </c>
      <c r="F161" s="34">
        <v>0.159</v>
      </c>
      <c r="G161" s="34">
        <v>0.77300000000000002</v>
      </c>
      <c r="I161" s="37">
        <v>6.8000000000000005E-2</v>
      </c>
      <c r="J161" s="37">
        <v>0.76900000000000002</v>
      </c>
    </row>
    <row r="162" spans="1:10" x14ac:dyDescent="0.45">
      <c r="A162" s="13">
        <v>134</v>
      </c>
      <c r="B162" s="2" t="s">
        <v>314</v>
      </c>
      <c r="C162" s="2" t="s">
        <v>315</v>
      </c>
      <c r="D162" s="16">
        <v>40</v>
      </c>
      <c r="E162" s="34">
        <v>0.05</v>
      </c>
      <c r="F162" s="34">
        <v>0.4</v>
      </c>
      <c r="G162" s="34">
        <v>0.55000000000000004</v>
      </c>
      <c r="I162" s="37">
        <v>0.05</v>
      </c>
      <c r="J162" s="37">
        <v>0.25</v>
      </c>
    </row>
    <row r="163" spans="1:10" x14ac:dyDescent="0.45">
      <c r="A163" s="13">
        <v>148</v>
      </c>
      <c r="B163" s="2" t="s">
        <v>356</v>
      </c>
      <c r="C163" s="2" t="s">
        <v>357</v>
      </c>
      <c r="D163" s="16">
        <v>40</v>
      </c>
      <c r="E163" s="34">
        <v>0.05</v>
      </c>
      <c r="F163" s="34">
        <v>2.5000000000000001E-2</v>
      </c>
      <c r="G163" s="34">
        <v>0.92500000000000004</v>
      </c>
      <c r="I163" s="37">
        <v>0.05</v>
      </c>
      <c r="J163" s="37">
        <v>1</v>
      </c>
    </row>
    <row r="164" spans="1:10" x14ac:dyDescent="0.45">
      <c r="A164" s="13">
        <v>91</v>
      </c>
      <c r="B164" s="2" t="s">
        <v>110</v>
      </c>
      <c r="C164" s="2" t="s">
        <v>111</v>
      </c>
      <c r="D164" s="16">
        <v>44</v>
      </c>
      <c r="E164" s="34">
        <v>4.4999999999999998E-2</v>
      </c>
      <c r="F164" s="34">
        <v>0.61399999999999999</v>
      </c>
      <c r="G164" s="34">
        <v>0.34100000000000003</v>
      </c>
      <c r="I164" s="37">
        <v>4.4999999999999998E-2</v>
      </c>
      <c r="J164" s="37">
        <v>0.128</v>
      </c>
    </row>
    <row r="165" spans="1:10" x14ac:dyDescent="0.45">
      <c r="A165" s="13">
        <v>99</v>
      </c>
      <c r="B165" s="2" t="s">
        <v>237</v>
      </c>
      <c r="C165" s="2" t="s">
        <v>238</v>
      </c>
      <c r="D165" s="16">
        <v>75</v>
      </c>
      <c r="E165" s="34">
        <v>0.04</v>
      </c>
      <c r="F165" s="34">
        <v>0.72</v>
      </c>
      <c r="G165" s="34">
        <v>0.24</v>
      </c>
      <c r="I165" s="37">
        <v>0.04</v>
      </c>
      <c r="J165" s="37">
        <v>0.32299999999999995</v>
      </c>
    </row>
    <row r="166" spans="1:10" x14ac:dyDescent="0.45">
      <c r="A166" s="13">
        <v>26</v>
      </c>
      <c r="B166" s="2" t="s">
        <v>312</v>
      </c>
      <c r="C166" s="2" t="s">
        <v>313</v>
      </c>
      <c r="D166" s="16">
        <v>40</v>
      </c>
      <c r="E166" s="34">
        <v>2.5000000000000001E-2</v>
      </c>
      <c r="F166" s="34">
        <v>0.6</v>
      </c>
      <c r="G166" s="34">
        <v>0.375</v>
      </c>
      <c r="I166" s="37">
        <v>2.5000000000000001E-2</v>
      </c>
      <c r="J166" s="37">
        <v>0.27300000000000002</v>
      </c>
    </row>
    <row r="167" spans="1:10" x14ac:dyDescent="0.45">
      <c r="A167" s="13">
        <v>119</v>
      </c>
      <c r="B167" s="2" t="s">
        <v>203</v>
      </c>
      <c r="C167" s="2" t="s">
        <v>204</v>
      </c>
      <c r="D167" s="16">
        <v>40</v>
      </c>
      <c r="E167" s="34">
        <v>2.5000000000000001E-2</v>
      </c>
      <c r="F167" s="34">
        <v>0.67500000000000004</v>
      </c>
      <c r="G167" s="34">
        <v>0.3</v>
      </c>
      <c r="I167" s="37">
        <v>2.5000000000000001E-2</v>
      </c>
      <c r="J167" s="37">
        <v>0.96700000000000008</v>
      </c>
    </row>
    <row r="168" spans="1:10" x14ac:dyDescent="0.45">
      <c r="A168" s="13">
        <v>147</v>
      </c>
      <c r="B168" s="2" t="s">
        <v>336</v>
      </c>
      <c r="C168" s="2" t="s">
        <v>337</v>
      </c>
      <c r="D168" s="16">
        <v>40</v>
      </c>
      <c r="E168" s="34">
        <v>2.5000000000000001E-2</v>
      </c>
      <c r="F168" s="34">
        <v>0.15</v>
      </c>
      <c r="G168" s="34">
        <v>0.82499999999999996</v>
      </c>
      <c r="I168" s="37">
        <v>2.5000000000000001E-2</v>
      </c>
      <c r="J168" s="37">
        <v>0.88900000000000001</v>
      </c>
    </row>
    <row r="170" spans="1:10" x14ac:dyDescent="0.45">
      <c r="E170" s="35"/>
      <c r="F170" s="35"/>
      <c r="G170" s="35"/>
    </row>
    <row r="171" spans="1:10" x14ac:dyDescent="0.45">
      <c r="E171" s="34"/>
    </row>
    <row r="172" spans="1:10" x14ac:dyDescent="0.45">
      <c r="E172" s="35"/>
    </row>
  </sheetData>
  <sortState xmlns:xlrd2="http://schemas.microsoft.com/office/spreadsheetml/2017/richdata2" ref="A2:J170">
    <sortCondition descending="1" ref="E2:E170"/>
  </sortState>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1129D-6FE4-4B15-A604-1F245EDBF6FF}">
  <sheetPr>
    <tabColor rgb="FFFF00FF"/>
  </sheetPr>
  <dimension ref="A1:G166"/>
  <sheetViews>
    <sheetView topLeftCell="A56" zoomScale="90" zoomScaleNormal="90" workbookViewId="0">
      <selection activeCell="B48" sqref="B48"/>
    </sheetView>
  </sheetViews>
  <sheetFormatPr defaultColWidth="8.81640625" defaultRowHeight="16.5" x14ac:dyDescent="0.45"/>
  <cols>
    <col min="1" max="1" width="10.81640625" style="13" customWidth="1"/>
    <col min="2" max="2" width="10.1796875" style="2" customWidth="1"/>
    <col min="3" max="3" width="49.54296875" style="2" customWidth="1"/>
    <col min="4" max="4" width="20.54296875" style="16" customWidth="1"/>
    <col min="5" max="5" width="12.54296875" style="16" customWidth="1"/>
    <col min="6" max="6" width="12.453125" style="16" customWidth="1"/>
    <col min="7" max="7" width="12.54296875" style="16" customWidth="1"/>
    <col min="8" max="16384" width="8.81640625" style="2"/>
  </cols>
  <sheetData>
    <row r="1" spans="1:7" ht="33" x14ac:dyDescent="0.45">
      <c r="A1" s="27" t="s">
        <v>20</v>
      </c>
      <c r="B1" s="26" t="s">
        <v>21</v>
      </c>
      <c r="C1" s="26" t="s">
        <v>22</v>
      </c>
      <c r="D1" s="26" t="s">
        <v>392</v>
      </c>
      <c r="E1" s="26" t="s">
        <v>393</v>
      </c>
      <c r="F1" s="26" t="s">
        <v>7</v>
      </c>
      <c r="G1" s="26" t="s">
        <v>394</v>
      </c>
    </row>
    <row r="2" spans="1:7" x14ac:dyDescent="0.45">
      <c r="A2" s="13">
        <v>137</v>
      </c>
      <c r="B2" s="2" t="s">
        <v>302</v>
      </c>
      <c r="C2" s="2" t="s">
        <v>303</v>
      </c>
      <c r="D2" s="16">
        <v>30</v>
      </c>
      <c r="E2" s="16">
        <v>1</v>
      </c>
      <c r="F2" s="16">
        <v>11</v>
      </c>
      <c r="G2" s="16">
        <v>3.5</v>
      </c>
    </row>
    <row r="3" spans="1:7" x14ac:dyDescent="0.45">
      <c r="A3" s="13">
        <v>125</v>
      </c>
      <c r="B3" s="2" t="s">
        <v>48</v>
      </c>
      <c r="C3" s="2" t="s">
        <v>49</v>
      </c>
      <c r="D3" s="16">
        <v>80</v>
      </c>
      <c r="E3" s="16">
        <v>1</v>
      </c>
      <c r="F3" s="16">
        <v>38</v>
      </c>
      <c r="G3" s="16">
        <v>4</v>
      </c>
    </row>
    <row r="4" spans="1:7" x14ac:dyDescent="0.45">
      <c r="A4" s="13">
        <v>136</v>
      </c>
      <c r="B4" s="2" t="s">
        <v>154</v>
      </c>
      <c r="C4" s="2" t="s">
        <v>155</v>
      </c>
      <c r="D4" s="16">
        <v>41</v>
      </c>
      <c r="E4" s="16">
        <v>1</v>
      </c>
      <c r="F4" s="16">
        <v>34</v>
      </c>
      <c r="G4" s="16">
        <v>4</v>
      </c>
    </row>
    <row r="5" spans="1:7" x14ac:dyDescent="0.45">
      <c r="A5" s="13">
        <v>151</v>
      </c>
      <c r="B5" s="2" t="s">
        <v>346</v>
      </c>
      <c r="C5" s="2" t="s">
        <v>347</v>
      </c>
      <c r="D5" s="16">
        <v>55</v>
      </c>
      <c r="E5" s="16">
        <v>1</v>
      </c>
      <c r="F5" s="16">
        <v>20</v>
      </c>
      <c r="G5" s="16">
        <v>4</v>
      </c>
    </row>
    <row r="6" spans="1:7" x14ac:dyDescent="0.45">
      <c r="A6" s="13">
        <v>40</v>
      </c>
      <c r="B6" s="2" t="s">
        <v>298</v>
      </c>
      <c r="C6" s="2" t="s">
        <v>299</v>
      </c>
      <c r="D6" s="16">
        <v>42</v>
      </c>
      <c r="E6" s="16">
        <v>1</v>
      </c>
      <c r="F6" s="16">
        <v>27</v>
      </c>
      <c r="G6" s="16">
        <v>5</v>
      </c>
    </row>
    <row r="7" spans="1:7" x14ac:dyDescent="0.45">
      <c r="A7" s="13">
        <v>41</v>
      </c>
      <c r="B7" s="2" t="s">
        <v>257</v>
      </c>
      <c r="C7" s="2" t="s">
        <v>258</v>
      </c>
      <c r="D7" s="16">
        <v>78</v>
      </c>
      <c r="E7" s="16">
        <v>0</v>
      </c>
      <c r="F7" s="16">
        <v>71</v>
      </c>
      <c r="G7" s="16">
        <v>5</v>
      </c>
    </row>
    <row r="8" spans="1:7" x14ac:dyDescent="0.45">
      <c r="A8" s="13">
        <v>80</v>
      </c>
      <c r="B8" s="2" t="s">
        <v>166</v>
      </c>
      <c r="C8" s="2" t="s">
        <v>167</v>
      </c>
      <c r="D8" s="16">
        <v>82</v>
      </c>
      <c r="E8" s="16">
        <v>1</v>
      </c>
      <c r="F8" s="16">
        <v>80</v>
      </c>
      <c r="G8" s="16">
        <v>5.5</v>
      </c>
    </row>
    <row r="9" spans="1:7" x14ac:dyDescent="0.45">
      <c r="A9" s="13">
        <v>19</v>
      </c>
      <c r="B9" s="2" t="s">
        <v>270</v>
      </c>
      <c r="C9" s="2" t="s">
        <v>271</v>
      </c>
      <c r="D9" s="16">
        <v>77</v>
      </c>
      <c r="E9" s="16">
        <v>1</v>
      </c>
      <c r="F9" s="16">
        <v>63</v>
      </c>
      <c r="G9" s="16">
        <v>6</v>
      </c>
    </row>
    <row r="10" spans="1:7" x14ac:dyDescent="0.45">
      <c r="A10" s="13">
        <v>20</v>
      </c>
      <c r="B10" s="2" t="s">
        <v>360</v>
      </c>
      <c r="C10" s="2" t="s">
        <v>361</v>
      </c>
      <c r="D10" s="16">
        <v>78</v>
      </c>
      <c r="E10" s="16">
        <v>1</v>
      </c>
      <c r="F10" s="16">
        <v>111</v>
      </c>
      <c r="G10" s="16">
        <v>6</v>
      </c>
    </row>
    <row r="11" spans="1:7" x14ac:dyDescent="0.45">
      <c r="A11" s="13">
        <v>28</v>
      </c>
      <c r="B11" s="2" t="s">
        <v>243</v>
      </c>
      <c r="C11" s="2" t="s">
        <v>244</v>
      </c>
      <c r="D11" s="16">
        <v>49</v>
      </c>
      <c r="E11" s="16">
        <v>1</v>
      </c>
      <c r="F11" s="16">
        <v>95</v>
      </c>
      <c r="G11" s="16">
        <v>6</v>
      </c>
    </row>
    <row r="12" spans="1:7" x14ac:dyDescent="0.45">
      <c r="A12" s="13">
        <v>91</v>
      </c>
      <c r="B12" s="2" t="s">
        <v>110</v>
      </c>
      <c r="C12" s="2" t="s">
        <v>111</v>
      </c>
      <c r="D12" s="16">
        <v>44</v>
      </c>
      <c r="E12" s="16">
        <v>1</v>
      </c>
      <c r="F12" s="16">
        <v>56</v>
      </c>
      <c r="G12" s="16">
        <v>6</v>
      </c>
    </row>
    <row r="13" spans="1:7" x14ac:dyDescent="0.45">
      <c r="A13" s="13">
        <v>156</v>
      </c>
      <c r="B13" s="2" t="s">
        <v>262</v>
      </c>
      <c r="C13" s="2" t="s">
        <v>263</v>
      </c>
      <c r="D13" s="16">
        <v>64</v>
      </c>
      <c r="E13" s="16">
        <v>0</v>
      </c>
      <c r="F13" s="16">
        <v>45</v>
      </c>
      <c r="G13" s="16">
        <v>6</v>
      </c>
    </row>
    <row r="14" spans="1:7" x14ac:dyDescent="0.45">
      <c r="A14" s="13">
        <v>32</v>
      </c>
      <c r="B14" s="2" t="s">
        <v>276</v>
      </c>
      <c r="C14" s="2" t="s">
        <v>277</v>
      </c>
      <c r="D14" s="16">
        <v>60</v>
      </c>
      <c r="E14" s="16">
        <v>2</v>
      </c>
      <c r="F14" s="16">
        <v>74</v>
      </c>
      <c r="G14" s="16">
        <v>7</v>
      </c>
    </row>
    <row r="15" spans="1:7" x14ac:dyDescent="0.45">
      <c r="A15" s="13">
        <v>50</v>
      </c>
      <c r="B15" s="2" t="s">
        <v>284</v>
      </c>
      <c r="C15" s="2" t="s">
        <v>285</v>
      </c>
      <c r="D15" s="16">
        <v>81</v>
      </c>
      <c r="E15" s="16">
        <v>1</v>
      </c>
      <c r="F15" s="16">
        <v>143</v>
      </c>
      <c r="G15" s="16">
        <v>7</v>
      </c>
    </row>
    <row r="16" spans="1:7" x14ac:dyDescent="0.45">
      <c r="A16" s="13">
        <v>51</v>
      </c>
      <c r="B16" s="2" t="s">
        <v>194</v>
      </c>
      <c r="C16" s="2" t="s">
        <v>195</v>
      </c>
      <c r="D16" s="16">
        <v>55</v>
      </c>
      <c r="E16" s="16">
        <v>1</v>
      </c>
      <c r="F16" s="16">
        <v>59</v>
      </c>
      <c r="G16" s="16">
        <v>7</v>
      </c>
    </row>
    <row r="17" spans="1:7" x14ac:dyDescent="0.45">
      <c r="A17" s="13">
        <v>53</v>
      </c>
      <c r="B17" s="2" t="s">
        <v>82</v>
      </c>
      <c r="C17" s="2" t="s">
        <v>83</v>
      </c>
      <c r="D17" s="16">
        <v>77</v>
      </c>
      <c r="E17" s="16">
        <v>0</v>
      </c>
      <c r="F17" s="16">
        <v>37</v>
      </c>
      <c r="G17" s="16">
        <v>7</v>
      </c>
    </row>
    <row r="18" spans="1:7" x14ac:dyDescent="0.45">
      <c r="A18" s="13">
        <v>59</v>
      </c>
      <c r="B18" s="2" t="s">
        <v>340</v>
      </c>
      <c r="C18" s="2" t="s">
        <v>341</v>
      </c>
      <c r="D18" s="16">
        <v>88</v>
      </c>
      <c r="E18" s="16">
        <v>1</v>
      </c>
      <c r="F18" s="16">
        <v>40</v>
      </c>
      <c r="G18" s="16">
        <v>7</v>
      </c>
    </row>
    <row r="19" spans="1:7" x14ac:dyDescent="0.45">
      <c r="A19" s="13">
        <v>66</v>
      </c>
      <c r="B19" s="2" t="s">
        <v>207</v>
      </c>
      <c r="C19" s="2" t="s">
        <v>208</v>
      </c>
      <c r="D19" s="16">
        <v>81</v>
      </c>
      <c r="E19" s="16">
        <v>1</v>
      </c>
      <c r="F19" s="16">
        <v>57</v>
      </c>
      <c r="G19" s="16">
        <v>7</v>
      </c>
    </row>
    <row r="20" spans="1:7" x14ac:dyDescent="0.45">
      <c r="A20" s="13">
        <v>87</v>
      </c>
      <c r="B20" s="2" t="s">
        <v>144</v>
      </c>
      <c r="C20" s="2" t="s">
        <v>145</v>
      </c>
      <c r="D20" s="16">
        <v>40</v>
      </c>
      <c r="E20" s="16">
        <v>2</v>
      </c>
      <c r="F20" s="16">
        <v>23</v>
      </c>
      <c r="G20" s="16">
        <v>7</v>
      </c>
    </row>
    <row r="21" spans="1:7" x14ac:dyDescent="0.45">
      <c r="A21" s="13">
        <v>94</v>
      </c>
      <c r="B21" s="2" t="s">
        <v>362</v>
      </c>
      <c r="C21" s="2" t="s">
        <v>363</v>
      </c>
      <c r="D21" s="16">
        <v>76</v>
      </c>
      <c r="E21" s="16">
        <v>1</v>
      </c>
      <c r="F21" s="16">
        <v>83</v>
      </c>
      <c r="G21" s="16">
        <v>7</v>
      </c>
    </row>
    <row r="22" spans="1:7" x14ac:dyDescent="0.45">
      <c r="A22" s="13">
        <v>109</v>
      </c>
      <c r="B22" s="2" t="s">
        <v>192</v>
      </c>
      <c r="C22" s="2" t="s">
        <v>193</v>
      </c>
      <c r="D22" s="16">
        <v>49</v>
      </c>
      <c r="E22" s="16">
        <v>1</v>
      </c>
      <c r="F22" s="16">
        <v>66</v>
      </c>
      <c r="G22" s="16">
        <v>7</v>
      </c>
    </row>
    <row r="23" spans="1:7" x14ac:dyDescent="0.45">
      <c r="A23" s="13">
        <v>110</v>
      </c>
      <c r="B23" s="2" t="s">
        <v>44</v>
      </c>
      <c r="C23" s="2" t="s">
        <v>45</v>
      </c>
      <c r="D23" s="16">
        <v>40</v>
      </c>
      <c r="E23" s="16">
        <v>3</v>
      </c>
      <c r="F23" s="16">
        <v>63</v>
      </c>
      <c r="G23" s="16">
        <v>7</v>
      </c>
    </row>
    <row r="24" spans="1:7" x14ac:dyDescent="0.45">
      <c r="A24" s="13">
        <v>112</v>
      </c>
      <c r="B24" s="2" t="s">
        <v>80</v>
      </c>
      <c r="C24" s="2" t="s">
        <v>81</v>
      </c>
      <c r="D24" s="16">
        <v>80</v>
      </c>
      <c r="E24" s="16">
        <v>0</v>
      </c>
      <c r="F24" s="16">
        <v>65</v>
      </c>
      <c r="G24" s="16">
        <v>7</v>
      </c>
    </row>
    <row r="25" spans="1:7" x14ac:dyDescent="0.45">
      <c r="A25" s="13">
        <v>122</v>
      </c>
      <c r="B25" s="2" t="s">
        <v>334</v>
      </c>
      <c r="C25" s="2" t="s">
        <v>335</v>
      </c>
      <c r="D25" s="16">
        <v>80</v>
      </c>
      <c r="E25" s="16">
        <v>1</v>
      </c>
      <c r="F25" s="16">
        <v>57</v>
      </c>
      <c r="G25" s="16">
        <v>7</v>
      </c>
    </row>
    <row r="26" spans="1:7" x14ac:dyDescent="0.45">
      <c r="A26" s="13">
        <v>123</v>
      </c>
      <c r="B26" s="2" t="s">
        <v>94</v>
      </c>
      <c r="C26" s="2" t="s">
        <v>95</v>
      </c>
      <c r="D26" s="16">
        <v>66</v>
      </c>
      <c r="E26" s="16">
        <v>1</v>
      </c>
      <c r="F26" s="16">
        <v>94</v>
      </c>
      <c r="G26" s="16">
        <v>7</v>
      </c>
    </row>
    <row r="27" spans="1:7" x14ac:dyDescent="0.45">
      <c r="A27" s="13">
        <v>131</v>
      </c>
      <c r="B27" s="2" t="s">
        <v>70</v>
      </c>
      <c r="C27" s="2" t="s">
        <v>71</v>
      </c>
      <c r="D27" s="16">
        <v>82</v>
      </c>
      <c r="E27" s="16">
        <v>1</v>
      </c>
      <c r="F27" s="16">
        <v>79</v>
      </c>
      <c r="G27" s="16">
        <v>7</v>
      </c>
    </row>
    <row r="28" spans="1:7" x14ac:dyDescent="0.45">
      <c r="A28" s="13">
        <v>150</v>
      </c>
      <c r="B28" s="2" t="s">
        <v>328</v>
      </c>
      <c r="C28" s="2" t="s">
        <v>329</v>
      </c>
      <c r="D28" s="16">
        <v>77</v>
      </c>
      <c r="E28" s="16">
        <v>0</v>
      </c>
      <c r="F28" s="16">
        <v>45</v>
      </c>
      <c r="G28" s="16">
        <v>7</v>
      </c>
    </row>
    <row r="29" spans="1:7" x14ac:dyDescent="0.45">
      <c r="A29" s="13">
        <v>47</v>
      </c>
      <c r="B29" s="2" t="s">
        <v>36</v>
      </c>
      <c r="C29" s="2" t="s">
        <v>37</v>
      </c>
      <c r="D29" s="16">
        <v>40</v>
      </c>
      <c r="E29" s="16">
        <v>2</v>
      </c>
      <c r="F29" s="16">
        <v>117</v>
      </c>
      <c r="G29" s="16">
        <v>7.5</v>
      </c>
    </row>
    <row r="30" spans="1:7" x14ac:dyDescent="0.45">
      <c r="A30" s="13">
        <v>62</v>
      </c>
      <c r="B30" s="2" t="s">
        <v>280</v>
      </c>
      <c r="C30" s="2" t="s">
        <v>281</v>
      </c>
      <c r="D30" s="16">
        <v>80</v>
      </c>
      <c r="E30" s="16">
        <v>1</v>
      </c>
      <c r="F30" s="16">
        <v>69</v>
      </c>
      <c r="G30" s="16">
        <v>7.5</v>
      </c>
    </row>
    <row r="31" spans="1:7" x14ac:dyDescent="0.45">
      <c r="A31" s="13">
        <v>73</v>
      </c>
      <c r="B31" s="2" t="s">
        <v>134</v>
      </c>
      <c r="C31" s="2" t="s">
        <v>135</v>
      </c>
      <c r="D31" s="16">
        <v>80</v>
      </c>
      <c r="E31" s="16">
        <v>1</v>
      </c>
      <c r="F31" s="16">
        <v>30</v>
      </c>
      <c r="G31" s="16">
        <v>7.5</v>
      </c>
    </row>
    <row r="32" spans="1:7" x14ac:dyDescent="0.45">
      <c r="A32" s="13">
        <v>81</v>
      </c>
      <c r="B32" s="2" t="s">
        <v>272</v>
      </c>
      <c r="C32" s="2" t="s">
        <v>273</v>
      </c>
      <c r="D32" s="16">
        <v>44</v>
      </c>
      <c r="E32" s="16">
        <v>1</v>
      </c>
      <c r="F32" s="16">
        <v>83</v>
      </c>
      <c r="G32" s="16">
        <v>7.5</v>
      </c>
    </row>
    <row r="33" spans="1:7" x14ac:dyDescent="0.45">
      <c r="A33" s="13">
        <v>127</v>
      </c>
      <c r="B33" s="2" t="s">
        <v>132</v>
      </c>
      <c r="C33" s="2" t="s">
        <v>133</v>
      </c>
      <c r="D33" s="16">
        <v>78</v>
      </c>
      <c r="E33" s="16">
        <v>1</v>
      </c>
      <c r="F33" s="16">
        <v>67</v>
      </c>
      <c r="G33" s="16">
        <v>7.5</v>
      </c>
    </row>
    <row r="34" spans="1:7" x14ac:dyDescent="0.45">
      <c r="A34" s="13">
        <v>135</v>
      </c>
      <c r="B34" s="2" t="s">
        <v>88</v>
      </c>
      <c r="C34" s="2" t="s">
        <v>89</v>
      </c>
      <c r="D34" s="16">
        <v>80</v>
      </c>
      <c r="E34" s="16">
        <v>0</v>
      </c>
      <c r="F34" s="16">
        <v>55</v>
      </c>
      <c r="G34" s="16">
        <v>7.5</v>
      </c>
    </row>
    <row r="35" spans="1:7" x14ac:dyDescent="0.45">
      <c r="A35" s="13">
        <v>143</v>
      </c>
      <c r="B35" s="2" t="s">
        <v>326</v>
      </c>
      <c r="C35" s="2" t="s">
        <v>327</v>
      </c>
      <c r="D35" s="16">
        <v>64</v>
      </c>
      <c r="E35" s="16">
        <v>1</v>
      </c>
      <c r="F35" s="16">
        <v>41</v>
      </c>
      <c r="G35" s="16">
        <v>7.5</v>
      </c>
    </row>
    <row r="36" spans="1:7" x14ac:dyDescent="0.45">
      <c r="A36" s="13">
        <v>18</v>
      </c>
      <c r="B36" s="2" t="s">
        <v>66</v>
      </c>
      <c r="C36" s="2" t="s">
        <v>67</v>
      </c>
      <c r="D36" s="16">
        <v>43</v>
      </c>
      <c r="E36" s="16">
        <v>2</v>
      </c>
      <c r="F36" s="16">
        <v>60</v>
      </c>
      <c r="G36" s="16">
        <v>8</v>
      </c>
    </row>
    <row r="37" spans="1:7" x14ac:dyDescent="0.45">
      <c r="A37" s="13">
        <v>26</v>
      </c>
      <c r="B37" s="2" t="s">
        <v>312</v>
      </c>
      <c r="C37" s="2" t="s">
        <v>313</v>
      </c>
      <c r="D37" s="16">
        <v>40</v>
      </c>
      <c r="E37" s="16">
        <v>2</v>
      </c>
      <c r="F37" s="16">
        <v>43</v>
      </c>
      <c r="G37" s="16">
        <v>8</v>
      </c>
    </row>
    <row r="38" spans="1:7" x14ac:dyDescent="0.45">
      <c r="A38" s="13">
        <v>36</v>
      </c>
      <c r="B38" s="2" t="s">
        <v>294</v>
      </c>
      <c r="C38" s="2" t="s">
        <v>295</v>
      </c>
      <c r="D38" s="16">
        <v>78</v>
      </c>
      <c r="E38" s="16">
        <v>1</v>
      </c>
      <c r="F38" s="16">
        <v>69</v>
      </c>
      <c r="G38" s="16">
        <v>8</v>
      </c>
    </row>
    <row r="39" spans="1:7" x14ac:dyDescent="0.45">
      <c r="A39" s="13">
        <v>43</v>
      </c>
      <c r="B39" s="2" t="s">
        <v>251</v>
      </c>
      <c r="C39" s="2" t="s">
        <v>252</v>
      </c>
      <c r="D39" s="16">
        <v>65</v>
      </c>
      <c r="E39" s="16">
        <v>0</v>
      </c>
      <c r="F39" s="16">
        <v>91</v>
      </c>
      <c r="G39" s="16">
        <v>8</v>
      </c>
    </row>
    <row r="40" spans="1:7" x14ac:dyDescent="0.45">
      <c r="A40" s="13">
        <v>46</v>
      </c>
      <c r="B40" s="2" t="s">
        <v>342</v>
      </c>
      <c r="C40" s="2" t="s">
        <v>343</v>
      </c>
      <c r="D40" s="16">
        <v>35</v>
      </c>
      <c r="E40" s="16">
        <v>1</v>
      </c>
      <c r="F40" s="16">
        <v>45</v>
      </c>
      <c r="G40" s="16">
        <v>8</v>
      </c>
    </row>
    <row r="41" spans="1:7" x14ac:dyDescent="0.45">
      <c r="A41" s="13">
        <v>68</v>
      </c>
      <c r="B41" s="2" t="s">
        <v>40</v>
      </c>
      <c r="C41" s="2" t="s">
        <v>41</v>
      </c>
      <c r="D41" s="16">
        <v>80</v>
      </c>
      <c r="E41" s="16">
        <v>1</v>
      </c>
      <c r="F41" s="16">
        <v>85</v>
      </c>
      <c r="G41" s="16">
        <v>8</v>
      </c>
    </row>
    <row r="42" spans="1:7" x14ac:dyDescent="0.45">
      <c r="A42" s="13">
        <v>76</v>
      </c>
      <c r="B42" s="2" t="s">
        <v>344</v>
      </c>
      <c r="C42" s="2" t="s">
        <v>345</v>
      </c>
      <c r="D42" s="16">
        <v>40</v>
      </c>
      <c r="E42" s="16">
        <v>1</v>
      </c>
      <c r="F42" s="16">
        <v>43</v>
      </c>
      <c r="G42" s="16">
        <v>8</v>
      </c>
    </row>
    <row r="43" spans="1:7" x14ac:dyDescent="0.45">
      <c r="A43" s="13">
        <v>93</v>
      </c>
      <c r="B43" s="2" t="s">
        <v>322</v>
      </c>
      <c r="C43" s="2" t="s">
        <v>323</v>
      </c>
      <c r="D43" s="16">
        <v>58</v>
      </c>
      <c r="E43" s="16">
        <v>0</v>
      </c>
      <c r="F43" s="16">
        <v>35</v>
      </c>
      <c r="G43" s="16">
        <v>8</v>
      </c>
    </row>
    <row r="44" spans="1:7" x14ac:dyDescent="0.45">
      <c r="A44" s="13">
        <v>103</v>
      </c>
      <c r="B44" s="2" t="s">
        <v>264</v>
      </c>
      <c r="C44" s="2" t="s">
        <v>265</v>
      </c>
      <c r="D44" s="16">
        <v>73</v>
      </c>
      <c r="E44" s="16">
        <v>0</v>
      </c>
      <c r="F44" s="16">
        <v>89</v>
      </c>
      <c r="G44" s="16">
        <v>8</v>
      </c>
    </row>
    <row r="45" spans="1:7" x14ac:dyDescent="0.45">
      <c r="A45" s="13">
        <v>105</v>
      </c>
      <c r="B45" s="2" t="s">
        <v>116</v>
      </c>
      <c r="C45" s="2" t="s">
        <v>117</v>
      </c>
      <c r="D45" s="16">
        <v>54</v>
      </c>
      <c r="E45" s="16">
        <v>1</v>
      </c>
      <c r="F45" s="16">
        <v>45</v>
      </c>
      <c r="G45" s="16">
        <v>8</v>
      </c>
    </row>
    <row r="46" spans="1:7" x14ac:dyDescent="0.45">
      <c r="A46" s="13">
        <v>154</v>
      </c>
      <c r="B46" s="2" t="s">
        <v>190</v>
      </c>
      <c r="C46" s="2" t="s">
        <v>191</v>
      </c>
      <c r="D46" s="16">
        <v>80</v>
      </c>
      <c r="E46" s="16">
        <v>0</v>
      </c>
      <c r="F46" s="16">
        <v>56</v>
      </c>
      <c r="G46" s="16">
        <v>8</v>
      </c>
    </row>
    <row r="47" spans="1:7" x14ac:dyDescent="0.45">
      <c r="A47" s="13">
        <v>155</v>
      </c>
      <c r="B47" s="2" t="s">
        <v>274</v>
      </c>
      <c r="C47" s="2" t="s">
        <v>275</v>
      </c>
      <c r="D47" s="16">
        <v>73</v>
      </c>
      <c r="E47" s="16">
        <v>1</v>
      </c>
      <c r="F47" s="16">
        <v>107</v>
      </c>
      <c r="G47" s="16">
        <v>8</v>
      </c>
    </row>
    <row r="48" spans="1:7" x14ac:dyDescent="0.45">
      <c r="A48" s="13">
        <v>166</v>
      </c>
      <c r="B48" s="2" t="s">
        <v>172</v>
      </c>
      <c r="C48" s="2" t="s">
        <v>173</v>
      </c>
      <c r="D48" s="16">
        <v>77</v>
      </c>
      <c r="E48" s="16">
        <v>1</v>
      </c>
      <c r="F48" s="16">
        <v>74</v>
      </c>
      <c r="G48" s="16">
        <v>8</v>
      </c>
    </row>
    <row r="49" spans="1:7" x14ac:dyDescent="0.45">
      <c r="A49" s="13">
        <v>4</v>
      </c>
      <c r="B49" s="2" t="s">
        <v>330</v>
      </c>
      <c r="C49" s="2" t="s">
        <v>331</v>
      </c>
      <c r="D49" s="16">
        <v>38</v>
      </c>
      <c r="E49" s="16">
        <v>1</v>
      </c>
      <c r="F49" s="16">
        <v>67</v>
      </c>
      <c r="G49" s="16">
        <v>9</v>
      </c>
    </row>
    <row r="50" spans="1:7" x14ac:dyDescent="0.45">
      <c r="A50" s="13">
        <v>22</v>
      </c>
      <c r="B50" s="2" t="s">
        <v>278</v>
      </c>
      <c r="C50" s="2" t="s">
        <v>279</v>
      </c>
      <c r="D50" s="16">
        <v>80</v>
      </c>
      <c r="E50" s="16">
        <v>1</v>
      </c>
      <c r="F50" s="16">
        <v>88</v>
      </c>
      <c r="G50" s="16">
        <v>9</v>
      </c>
    </row>
    <row r="51" spans="1:7" x14ac:dyDescent="0.45">
      <c r="A51" s="13">
        <v>27</v>
      </c>
      <c r="B51" s="2" t="s">
        <v>348</v>
      </c>
      <c r="C51" s="2" t="s">
        <v>349</v>
      </c>
      <c r="D51" s="16">
        <v>40</v>
      </c>
      <c r="E51" s="16">
        <v>2</v>
      </c>
      <c r="F51" s="16">
        <v>48</v>
      </c>
      <c r="G51" s="16">
        <v>9</v>
      </c>
    </row>
    <row r="52" spans="1:7" x14ac:dyDescent="0.45">
      <c r="A52" s="13">
        <v>30</v>
      </c>
      <c r="B52" s="2" t="s">
        <v>102</v>
      </c>
      <c r="C52" s="2" t="s">
        <v>103</v>
      </c>
      <c r="D52" s="16">
        <v>53</v>
      </c>
      <c r="E52" s="16">
        <v>1</v>
      </c>
      <c r="F52" s="16">
        <v>30</v>
      </c>
      <c r="G52" s="16">
        <v>9</v>
      </c>
    </row>
    <row r="53" spans="1:7" x14ac:dyDescent="0.45">
      <c r="A53" s="13">
        <v>33</v>
      </c>
      <c r="B53" s="2" t="s">
        <v>34</v>
      </c>
      <c r="C53" s="2" t="s">
        <v>35</v>
      </c>
      <c r="D53" s="16">
        <v>80</v>
      </c>
      <c r="E53" s="16">
        <v>1</v>
      </c>
      <c r="F53" s="16">
        <v>55</v>
      </c>
      <c r="G53" s="16">
        <v>9</v>
      </c>
    </row>
    <row r="54" spans="1:7" x14ac:dyDescent="0.45">
      <c r="A54" s="13">
        <v>35</v>
      </c>
      <c r="B54" s="2" t="s">
        <v>253</v>
      </c>
      <c r="C54" s="2" t="s">
        <v>254</v>
      </c>
      <c r="D54" s="16">
        <v>81</v>
      </c>
      <c r="E54" s="16">
        <v>0</v>
      </c>
      <c r="F54" s="16">
        <v>91</v>
      </c>
      <c r="G54" s="16">
        <v>9</v>
      </c>
    </row>
    <row r="55" spans="1:7" x14ac:dyDescent="0.45">
      <c r="A55" s="13">
        <v>49</v>
      </c>
      <c r="B55" s="2" t="s">
        <v>358</v>
      </c>
      <c r="C55" s="2" t="s">
        <v>359</v>
      </c>
      <c r="D55" s="16">
        <v>53</v>
      </c>
      <c r="E55" s="16">
        <v>1</v>
      </c>
      <c r="F55" s="16">
        <v>67</v>
      </c>
      <c r="G55" s="16">
        <v>9</v>
      </c>
    </row>
    <row r="56" spans="1:7" x14ac:dyDescent="0.45">
      <c r="A56" s="13">
        <v>58</v>
      </c>
      <c r="B56" s="2" t="s">
        <v>106</v>
      </c>
      <c r="C56" s="2" t="s">
        <v>107</v>
      </c>
      <c r="D56" s="16">
        <v>80</v>
      </c>
      <c r="E56" s="16">
        <v>0</v>
      </c>
      <c r="F56" s="16">
        <v>106</v>
      </c>
      <c r="G56" s="16">
        <v>9</v>
      </c>
    </row>
    <row r="57" spans="1:7" x14ac:dyDescent="0.45">
      <c r="A57" s="13">
        <v>60</v>
      </c>
      <c r="B57" s="2" t="s">
        <v>112</v>
      </c>
      <c r="C57" s="2" t="s">
        <v>113</v>
      </c>
      <c r="D57" s="16">
        <v>57</v>
      </c>
      <c r="E57" s="16">
        <v>3</v>
      </c>
      <c r="F57" s="16">
        <v>51</v>
      </c>
      <c r="G57" s="16">
        <v>9</v>
      </c>
    </row>
    <row r="58" spans="1:7" x14ac:dyDescent="0.45">
      <c r="A58" s="13">
        <v>64</v>
      </c>
      <c r="B58" s="2" t="s">
        <v>162</v>
      </c>
      <c r="C58" s="2" t="s">
        <v>163</v>
      </c>
      <c r="D58" s="16">
        <v>54</v>
      </c>
      <c r="E58" s="16">
        <v>1</v>
      </c>
      <c r="F58" s="16">
        <v>44</v>
      </c>
      <c r="G58" s="16">
        <v>9</v>
      </c>
    </row>
    <row r="59" spans="1:7" x14ac:dyDescent="0.45">
      <c r="A59" s="13">
        <v>69</v>
      </c>
      <c r="B59" s="2" t="s">
        <v>158</v>
      </c>
      <c r="C59" s="2" t="s">
        <v>159</v>
      </c>
      <c r="D59" s="16">
        <v>79</v>
      </c>
      <c r="E59" s="16">
        <v>0</v>
      </c>
      <c r="F59" s="16">
        <v>71</v>
      </c>
      <c r="G59" s="16">
        <v>9</v>
      </c>
    </row>
    <row r="60" spans="1:7" x14ac:dyDescent="0.45">
      <c r="A60" s="13">
        <v>71</v>
      </c>
      <c r="B60" s="2" t="s">
        <v>320</v>
      </c>
      <c r="C60" s="2" t="s">
        <v>321</v>
      </c>
      <c r="D60" s="16">
        <v>75</v>
      </c>
      <c r="E60" s="16">
        <v>1</v>
      </c>
      <c r="F60" s="16">
        <v>64</v>
      </c>
      <c r="G60" s="16">
        <v>9</v>
      </c>
    </row>
    <row r="61" spans="1:7" x14ac:dyDescent="0.45">
      <c r="A61" s="13">
        <v>84</v>
      </c>
      <c r="B61" s="2" t="s">
        <v>354</v>
      </c>
      <c r="C61" s="2" t="s">
        <v>355</v>
      </c>
      <c r="D61" s="16">
        <v>80</v>
      </c>
      <c r="E61" s="16">
        <v>1</v>
      </c>
      <c r="F61" s="16">
        <v>47</v>
      </c>
      <c r="G61" s="16">
        <v>9</v>
      </c>
    </row>
    <row r="62" spans="1:7" x14ac:dyDescent="0.45">
      <c r="A62" s="13">
        <v>90</v>
      </c>
      <c r="B62" s="2" t="s">
        <v>140</v>
      </c>
      <c r="C62" s="2" t="s">
        <v>141</v>
      </c>
      <c r="D62" s="16">
        <v>31</v>
      </c>
      <c r="E62" s="16">
        <v>0</v>
      </c>
      <c r="F62" s="16">
        <v>55</v>
      </c>
      <c r="G62" s="16">
        <v>9</v>
      </c>
    </row>
    <row r="63" spans="1:7" x14ac:dyDescent="0.45">
      <c r="A63" s="13">
        <v>97</v>
      </c>
      <c r="B63" s="2" t="s">
        <v>42</v>
      </c>
      <c r="C63" s="2" t="s">
        <v>43</v>
      </c>
      <c r="D63" s="16">
        <v>80</v>
      </c>
      <c r="E63" s="16">
        <v>1</v>
      </c>
      <c r="F63" s="16">
        <v>63</v>
      </c>
      <c r="G63" s="16">
        <v>9</v>
      </c>
    </row>
    <row r="64" spans="1:7" x14ac:dyDescent="0.45">
      <c r="A64" s="13">
        <v>120</v>
      </c>
      <c r="B64" s="2" t="s">
        <v>46</v>
      </c>
      <c r="C64" s="2" t="s">
        <v>47</v>
      </c>
      <c r="D64" s="16">
        <v>80</v>
      </c>
      <c r="E64" s="16">
        <v>1</v>
      </c>
      <c r="F64" s="16">
        <v>75</v>
      </c>
      <c r="G64" s="16">
        <v>9</v>
      </c>
    </row>
    <row r="65" spans="1:7" x14ac:dyDescent="0.45">
      <c r="A65" s="13">
        <v>132</v>
      </c>
      <c r="B65" s="2" t="s">
        <v>138</v>
      </c>
      <c r="C65" s="2" t="s">
        <v>139</v>
      </c>
      <c r="D65" s="16">
        <v>42</v>
      </c>
      <c r="E65" s="16">
        <v>1</v>
      </c>
      <c r="F65" s="16">
        <v>39</v>
      </c>
      <c r="G65" s="16">
        <v>9</v>
      </c>
    </row>
    <row r="66" spans="1:7" x14ac:dyDescent="0.45">
      <c r="A66" s="13">
        <v>145</v>
      </c>
      <c r="B66" s="2" t="s">
        <v>136</v>
      </c>
      <c r="C66" s="2" t="s">
        <v>137</v>
      </c>
      <c r="D66" s="16">
        <v>80</v>
      </c>
      <c r="E66" s="16">
        <v>1</v>
      </c>
      <c r="F66" s="16">
        <v>95</v>
      </c>
      <c r="G66" s="16">
        <v>9</v>
      </c>
    </row>
    <row r="67" spans="1:7" x14ac:dyDescent="0.45">
      <c r="A67" s="13">
        <v>146</v>
      </c>
      <c r="B67" s="2" t="s">
        <v>304</v>
      </c>
      <c r="C67" s="2" t="s">
        <v>305</v>
      </c>
      <c r="D67" s="16">
        <v>80</v>
      </c>
      <c r="E67" s="16">
        <v>0</v>
      </c>
      <c r="F67" s="16">
        <v>64</v>
      </c>
      <c r="G67" s="16">
        <v>9</v>
      </c>
    </row>
    <row r="68" spans="1:7" x14ac:dyDescent="0.45">
      <c r="A68" s="13">
        <v>158</v>
      </c>
      <c r="B68" s="2" t="s">
        <v>247</v>
      </c>
      <c r="C68" s="2" t="s">
        <v>248</v>
      </c>
      <c r="D68" s="16">
        <v>80</v>
      </c>
      <c r="E68" s="16">
        <v>1</v>
      </c>
      <c r="F68" s="16">
        <v>106</v>
      </c>
      <c r="G68" s="16">
        <v>9</v>
      </c>
    </row>
    <row r="69" spans="1:7" x14ac:dyDescent="0.45">
      <c r="A69" s="13">
        <v>165</v>
      </c>
      <c r="B69" s="2" t="s">
        <v>308</v>
      </c>
      <c r="C69" s="2" t="s">
        <v>309</v>
      </c>
      <c r="D69" s="16">
        <v>80</v>
      </c>
      <c r="E69" s="16">
        <v>1</v>
      </c>
      <c r="F69" s="16">
        <v>55</v>
      </c>
      <c r="G69" s="16">
        <v>9</v>
      </c>
    </row>
    <row r="70" spans="1:7" x14ac:dyDescent="0.45">
      <c r="A70" s="13">
        <v>65</v>
      </c>
      <c r="B70" s="2" t="s">
        <v>74</v>
      </c>
      <c r="C70" s="2" t="s">
        <v>75</v>
      </c>
      <c r="D70" s="16">
        <v>80</v>
      </c>
      <c r="E70" s="16">
        <v>1</v>
      </c>
      <c r="F70" s="16">
        <v>96</v>
      </c>
      <c r="G70" s="16">
        <v>9.5</v>
      </c>
    </row>
    <row r="71" spans="1:7" x14ac:dyDescent="0.45">
      <c r="A71" s="13">
        <v>101</v>
      </c>
      <c r="B71" s="2" t="s">
        <v>176</v>
      </c>
      <c r="C71" s="2" t="s">
        <v>177</v>
      </c>
      <c r="D71" s="16">
        <v>61</v>
      </c>
      <c r="E71" s="16">
        <v>1</v>
      </c>
      <c r="F71" s="16">
        <v>60</v>
      </c>
      <c r="G71" s="16">
        <v>9.5</v>
      </c>
    </row>
    <row r="72" spans="1:7" x14ac:dyDescent="0.45">
      <c r="A72" s="13">
        <v>116</v>
      </c>
      <c r="B72" s="2" t="s">
        <v>84</v>
      </c>
      <c r="C72" s="2" t="s">
        <v>85</v>
      </c>
      <c r="D72" s="16">
        <v>80</v>
      </c>
      <c r="E72" s="16">
        <v>1</v>
      </c>
      <c r="F72" s="16">
        <v>46</v>
      </c>
      <c r="G72" s="16">
        <v>9.5</v>
      </c>
    </row>
    <row r="73" spans="1:7" x14ac:dyDescent="0.45">
      <c r="A73" s="83" t="s">
        <v>225</v>
      </c>
      <c r="B73" s="84" t="s">
        <v>226</v>
      </c>
      <c r="C73" s="84" t="s">
        <v>226</v>
      </c>
      <c r="D73" s="85">
        <v>10601</v>
      </c>
      <c r="E73" s="85">
        <v>0</v>
      </c>
      <c r="F73" s="85">
        <v>153</v>
      </c>
      <c r="G73" s="85">
        <v>10</v>
      </c>
    </row>
    <row r="74" spans="1:7" x14ac:dyDescent="0.45">
      <c r="A74" s="13">
        <v>23</v>
      </c>
      <c r="B74" s="2" t="s">
        <v>58</v>
      </c>
      <c r="C74" s="2" t="s">
        <v>59</v>
      </c>
      <c r="D74" s="16">
        <v>80</v>
      </c>
      <c r="E74" s="16">
        <v>1</v>
      </c>
      <c r="F74" s="16">
        <v>81</v>
      </c>
      <c r="G74" s="16">
        <v>10</v>
      </c>
    </row>
    <row r="75" spans="1:7" x14ac:dyDescent="0.45">
      <c r="A75" s="13">
        <v>29</v>
      </c>
      <c r="B75" s="2" t="s">
        <v>148</v>
      </c>
      <c r="C75" s="2" t="s">
        <v>149</v>
      </c>
      <c r="D75" s="16">
        <v>60</v>
      </c>
      <c r="E75" s="16">
        <v>1</v>
      </c>
      <c r="F75" s="16">
        <v>51</v>
      </c>
      <c r="G75" s="16">
        <v>10</v>
      </c>
    </row>
    <row r="76" spans="1:7" x14ac:dyDescent="0.45">
      <c r="A76" s="13">
        <v>44</v>
      </c>
      <c r="B76" s="2" t="s">
        <v>130</v>
      </c>
      <c r="C76" s="2" t="s">
        <v>131</v>
      </c>
      <c r="D76" s="16">
        <v>79</v>
      </c>
      <c r="E76" s="16">
        <v>1</v>
      </c>
      <c r="F76" s="16">
        <v>104</v>
      </c>
      <c r="G76" s="16">
        <v>10</v>
      </c>
    </row>
    <row r="77" spans="1:7" x14ac:dyDescent="0.45">
      <c r="A77" s="13">
        <v>45</v>
      </c>
      <c r="B77" s="2" t="s">
        <v>201</v>
      </c>
      <c r="C77" s="2" t="s">
        <v>202</v>
      </c>
      <c r="D77" s="16">
        <v>80</v>
      </c>
      <c r="E77" s="16">
        <v>1</v>
      </c>
      <c r="F77" s="16">
        <v>69</v>
      </c>
      <c r="G77" s="16">
        <v>10</v>
      </c>
    </row>
    <row r="78" spans="1:7" x14ac:dyDescent="0.45">
      <c r="A78" s="13">
        <v>55</v>
      </c>
      <c r="B78" s="2" t="s">
        <v>168</v>
      </c>
      <c r="C78" s="2" t="s">
        <v>169</v>
      </c>
      <c r="D78" s="16">
        <v>80</v>
      </c>
      <c r="E78" s="16">
        <v>0</v>
      </c>
      <c r="F78" s="16">
        <v>60</v>
      </c>
      <c r="G78" s="16">
        <v>10</v>
      </c>
    </row>
    <row r="79" spans="1:7" x14ac:dyDescent="0.45">
      <c r="A79" s="13">
        <v>61</v>
      </c>
      <c r="B79" s="2" t="s">
        <v>318</v>
      </c>
      <c r="C79" s="2" t="s">
        <v>319</v>
      </c>
      <c r="D79" s="16">
        <v>61</v>
      </c>
      <c r="E79" s="16">
        <v>0</v>
      </c>
      <c r="F79" s="16">
        <v>66</v>
      </c>
      <c r="G79" s="16">
        <v>10</v>
      </c>
    </row>
    <row r="80" spans="1:7" x14ac:dyDescent="0.45">
      <c r="A80" s="13">
        <v>100</v>
      </c>
      <c r="B80" s="2" t="s">
        <v>332</v>
      </c>
      <c r="C80" s="2" t="s">
        <v>333</v>
      </c>
      <c r="D80" s="16">
        <v>44</v>
      </c>
      <c r="E80" s="16">
        <v>1</v>
      </c>
      <c r="F80" s="16">
        <v>46</v>
      </c>
      <c r="G80" s="16">
        <v>10</v>
      </c>
    </row>
    <row r="81" spans="1:7" x14ac:dyDescent="0.45">
      <c r="A81" s="13">
        <v>102</v>
      </c>
      <c r="B81" s="2" t="s">
        <v>306</v>
      </c>
      <c r="C81" s="2" t="s">
        <v>307</v>
      </c>
      <c r="D81" s="16">
        <v>80</v>
      </c>
      <c r="E81" s="16">
        <v>2</v>
      </c>
      <c r="F81" s="16">
        <v>72</v>
      </c>
      <c r="G81" s="16">
        <v>10</v>
      </c>
    </row>
    <row r="82" spans="1:7" x14ac:dyDescent="0.45">
      <c r="A82" s="13">
        <v>104</v>
      </c>
      <c r="B82" s="2" t="s">
        <v>68</v>
      </c>
      <c r="C82" s="2" t="s">
        <v>69</v>
      </c>
      <c r="D82" s="16">
        <v>41</v>
      </c>
      <c r="E82" s="16">
        <v>1</v>
      </c>
      <c r="F82" s="16">
        <v>51</v>
      </c>
      <c r="G82" s="16">
        <v>10</v>
      </c>
    </row>
    <row r="83" spans="1:7" x14ac:dyDescent="0.45">
      <c r="A83" s="13">
        <v>113</v>
      </c>
      <c r="B83" s="2" t="s">
        <v>229</v>
      </c>
      <c r="C83" s="2" t="s">
        <v>230</v>
      </c>
      <c r="D83" s="16">
        <v>81</v>
      </c>
      <c r="E83" s="16">
        <v>1</v>
      </c>
      <c r="F83" s="16">
        <v>72</v>
      </c>
      <c r="G83" s="16">
        <v>10</v>
      </c>
    </row>
    <row r="84" spans="1:7" x14ac:dyDescent="0.45">
      <c r="A84" s="13">
        <v>114</v>
      </c>
      <c r="B84" s="2" t="s">
        <v>227</v>
      </c>
      <c r="C84" s="2" t="s">
        <v>228</v>
      </c>
      <c r="D84" s="16">
        <v>80</v>
      </c>
      <c r="E84" s="16">
        <v>0</v>
      </c>
      <c r="F84" s="16">
        <v>63</v>
      </c>
      <c r="G84" s="16">
        <v>10</v>
      </c>
    </row>
    <row r="85" spans="1:7" x14ac:dyDescent="0.45">
      <c r="A85" s="13">
        <v>115</v>
      </c>
      <c r="B85" s="2" t="s">
        <v>324</v>
      </c>
      <c r="C85" s="2" t="s">
        <v>325</v>
      </c>
      <c r="D85" s="16">
        <v>80</v>
      </c>
      <c r="E85" s="16">
        <v>1</v>
      </c>
      <c r="F85" s="16">
        <v>101</v>
      </c>
      <c r="G85" s="16">
        <v>10</v>
      </c>
    </row>
    <row r="86" spans="1:7" x14ac:dyDescent="0.45">
      <c r="A86" s="13">
        <v>118</v>
      </c>
      <c r="B86" s="2" t="s">
        <v>233</v>
      </c>
      <c r="C86" s="2" t="s">
        <v>234</v>
      </c>
      <c r="D86" s="16">
        <v>80</v>
      </c>
      <c r="E86" s="16">
        <v>1</v>
      </c>
      <c r="F86" s="16">
        <v>95</v>
      </c>
      <c r="G86" s="16">
        <v>10</v>
      </c>
    </row>
    <row r="87" spans="1:7" x14ac:dyDescent="0.45">
      <c r="A87" s="13">
        <v>124</v>
      </c>
      <c r="B87" s="2" t="s">
        <v>86</v>
      </c>
      <c r="C87" s="2" t="s">
        <v>87</v>
      </c>
      <c r="D87" s="16">
        <v>81</v>
      </c>
      <c r="E87" s="16">
        <v>1</v>
      </c>
      <c r="F87" s="16">
        <v>63</v>
      </c>
      <c r="G87" s="16">
        <v>10</v>
      </c>
    </row>
    <row r="88" spans="1:7" x14ac:dyDescent="0.45">
      <c r="A88" s="13">
        <v>141</v>
      </c>
      <c r="B88" s="2" t="s">
        <v>268</v>
      </c>
      <c r="C88" s="2" t="s">
        <v>269</v>
      </c>
      <c r="D88" s="16">
        <v>80</v>
      </c>
      <c r="E88" s="16">
        <v>1</v>
      </c>
      <c r="F88" s="16">
        <v>78</v>
      </c>
      <c r="G88" s="16">
        <v>10</v>
      </c>
    </row>
    <row r="89" spans="1:7" x14ac:dyDescent="0.45">
      <c r="A89" s="13">
        <v>163</v>
      </c>
      <c r="B89" s="2" t="s">
        <v>235</v>
      </c>
      <c r="C89" s="2" t="s">
        <v>236</v>
      </c>
      <c r="D89" s="16">
        <v>80</v>
      </c>
      <c r="E89" s="16">
        <v>1</v>
      </c>
      <c r="F89" s="16">
        <v>100</v>
      </c>
      <c r="G89" s="16">
        <v>10</v>
      </c>
    </row>
    <row r="90" spans="1:7" x14ac:dyDescent="0.45">
      <c r="A90" s="13">
        <v>21</v>
      </c>
      <c r="B90" s="2" t="s">
        <v>239</v>
      </c>
      <c r="C90" s="2" t="s">
        <v>240</v>
      </c>
      <c r="D90" s="16">
        <v>42</v>
      </c>
      <c r="E90" s="16">
        <v>1</v>
      </c>
      <c r="F90" s="16">
        <v>53</v>
      </c>
      <c r="G90" s="16">
        <v>10.5</v>
      </c>
    </row>
    <row r="91" spans="1:7" x14ac:dyDescent="0.45">
      <c r="A91" s="13">
        <v>82</v>
      </c>
      <c r="B91" s="2" t="s">
        <v>124</v>
      </c>
      <c r="C91" s="2" t="s">
        <v>125</v>
      </c>
      <c r="D91" s="16">
        <v>80</v>
      </c>
      <c r="E91" s="16">
        <v>1</v>
      </c>
      <c r="F91" s="16">
        <v>78</v>
      </c>
      <c r="G91" s="16">
        <v>10.5</v>
      </c>
    </row>
    <row r="92" spans="1:7" x14ac:dyDescent="0.45">
      <c r="A92" s="13">
        <v>107</v>
      </c>
      <c r="B92" s="2" t="s">
        <v>178</v>
      </c>
      <c r="C92" s="2" t="s">
        <v>179</v>
      </c>
      <c r="D92" s="16">
        <v>27</v>
      </c>
      <c r="E92" s="16">
        <v>2</v>
      </c>
      <c r="F92" s="16">
        <v>42</v>
      </c>
      <c r="G92" s="16">
        <v>10.5</v>
      </c>
    </row>
    <row r="93" spans="1:7" x14ac:dyDescent="0.45">
      <c r="A93" s="13">
        <v>139</v>
      </c>
      <c r="B93" s="2" t="s">
        <v>282</v>
      </c>
      <c r="C93" s="2" t="s">
        <v>283</v>
      </c>
      <c r="D93" s="16">
        <v>76</v>
      </c>
      <c r="E93" s="16">
        <v>1</v>
      </c>
      <c r="F93" s="16">
        <v>57</v>
      </c>
      <c r="G93" s="16">
        <v>10.5</v>
      </c>
    </row>
    <row r="94" spans="1:7" x14ac:dyDescent="0.45">
      <c r="A94" s="13">
        <v>144</v>
      </c>
      <c r="B94" s="2" t="s">
        <v>52</v>
      </c>
      <c r="C94" s="2" t="s">
        <v>53</v>
      </c>
      <c r="D94" s="16">
        <v>80</v>
      </c>
      <c r="E94" s="16">
        <v>1</v>
      </c>
      <c r="F94" s="16">
        <v>89</v>
      </c>
      <c r="G94" s="16">
        <v>10.5</v>
      </c>
    </row>
    <row r="95" spans="1:7" x14ac:dyDescent="0.45">
      <c r="A95" s="13">
        <v>160</v>
      </c>
      <c r="B95" s="2" t="s">
        <v>217</v>
      </c>
      <c r="C95" s="2" t="s">
        <v>218</v>
      </c>
      <c r="D95" s="16">
        <v>64</v>
      </c>
      <c r="E95" s="16">
        <v>1</v>
      </c>
      <c r="F95" s="16">
        <v>73</v>
      </c>
      <c r="G95" s="16">
        <v>10.5</v>
      </c>
    </row>
    <row r="96" spans="1:7" x14ac:dyDescent="0.45">
      <c r="A96" s="13">
        <v>1</v>
      </c>
      <c r="B96" s="2" t="s">
        <v>170</v>
      </c>
      <c r="C96" s="2" t="s">
        <v>171</v>
      </c>
      <c r="D96" s="16">
        <v>72</v>
      </c>
      <c r="E96" s="16">
        <v>2</v>
      </c>
      <c r="F96" s="16">
        <v>58</v>
      </c>
      <c r="G96" s="16">
        <v>11</v>
      </c>
    </row>
    <row r="97" spans="1:7" x14ac:dyDescent="0.45">
      <c r="A97" s="13">
        <v>10</v>
      </c>
      <c r="B97" s="2" t="s">
        <v>255</v>
      </c>
      <c r="C97" s="2" t="s">
        <v>256</v>
      </c>
      <c r="D97" s="16">
        <v>37</v>
      </c>
      <c r="E97" s="16">
        <v>1</v>
      </c>
      <c r="F97" s="16">
        <v>126</v>
      </c>
      <c r="G97" s="16">
        <v>11</v>
      </c>
    </row>
    <row r="98" spans="1:7" x14ac:dyDescent="0.45">
      <c r="A98" s="13">
        <v>24</v>
      </c>
      <c r="B98" s="2" t="s">
        <v>182</v>
      </c>
      <c r="C98" s="2" t="s">
        <v>183</v>
      </c>
      <c r="D98" s="16">
        <v>45</v>
      </c>
      <c r="E98" s="16">
        <v>1</v>
      </c>
      <c r="F98" s="16">
        <v>69</v>
      </c>
      <c r="G98" s="16">
        <v>11</v>
      </c>
    </row>
    <row r="99" spans="1:7" x14ac:dyDescent="0.45">
      <c r="A99" s="13">
        <v>34</v>
      </c>
      <c r="B99" s="2" t="s">
        <v>120</v>
      </c>
      <c r="C99" s="2" t="s">
        <v>121</v>
      </c>
      <c r="D99" s="16">
        <v>40</v>
      </c>
      <c r="E99" s="16">
        <v>1</v>
      </c>
      <c r="F99" s="16">
        <v>130</v>
      </c>
      <c r="G99" s="16">
        <v>11</v>
      </c>
    </row>
    <row r="100" spans="1:7" x14ac:dyDescent="0.45">
      <c r="A100" s="13">
        <v>56</v>
      </c>
      <c r="B100" s="2" t="s">
        <v>221</v>
      </c>
      <c r="C100" s="2" t="s">
        <v>222</v>
      </c>
      <c r="D100" s="16">
        <v>79</v>
      </c>
      <c r="E100" s="16">
        <v>1</v>
      </c>
      <c r="F100" s="16">
        <v>122</v>
      </c>
      <c r="G100" s="16">
        <v>11</v>
      </c>
    </row>
    <row r="101" spans="1:7" x14ac:dyDescent="0.45">
      <c r="A101" s="13">
        <v>67</v>
      </c>
      <c r="B101" s="2" t="s">
        <v>198</v>
      </c>
      <c r="C101" s="2" t="s">
        <v>199</v>
      </c>
      <c r="D101" s="16">
        <v>81</v>
      </c>
      <c r="E101" s="16">
        <v>0</v>
      </c>
      <c r="F101" s="16">
        <v>32</v>
      </c>
      <c r="G101" s="16">
        <v>11</v>
      </c>
    </row>
    <row r="102" spans="1:7" x14ac:dyDescent="0.45">
      <c r="A102" s="13">
        <v>72</v>
      </c>
      <c r="B102" s="2" t="s">
        <v>76</v>
      </c>
      <c r="C102" s="2" t="s">
        <v>77</v>
      </c>
      <c r="D102" s="16">
        <v>40</v>
      </c>
      <c r="E102" s="16">
        <v>0</v>
      </c>
      <c r="F102" s="16">
        <v>71</v>
      </c>
      <c r="G102" s="16">
        <v>11</v>
      </c>
    </row>
    <row r="103" spans="1:7" x14ac:dyDescent="0.45">
      <c r="A103" s="13">
        <v>77</v>
      </c>
      <c r="B103" s="2" t="s">
        <v>352</v>
      </c>
      <c r="C103" s="2" t="s">
        <v>353</v>
      </c>
      <c r="D103" s="16">
        <v>43</v>
      </c>
      <c r="E103" s="16">
        <v>2</v>
      </c>
      <c r="F103" s="16">
        <v>51</v>
      </c>
      <c r="G103" s="16">
        <v>11</v>
      </c>
    </row>
    <row r="104" spans="1:7" x14ac:dyDescent="0.45">
      <c r="A104" s="13">
        <v>106</v>
      </c>
      <c r="B104" s="2" t="s">
        <v>108</v>
      </c>
      <c r="C104" s="2" t="s">
        <v>109</v>
      </c>
      <c r="D104" s="16">
        <v>79</v>
      </c>
      <c r="E104" s="16">
        <v>1</v>
      </c>
      <c r="F104" s="16">
        <v>84</v>
      </c>
      <c r="G104" s="16">
        <v>11</v>
      </c>
    </row>
    <row r="105" spans="1:7" x14ac:dyDescent="0.45">
      <c r="A105" s="13">
        <v>108</v>
      </c>
      <c r="B105" s="2" t="s">
        <v>92</v>
      </c>
      <c r="C105" s="2" t="s">
        <v>93</v>
      </c>
      <c r="D105" s="16">
        <v>75</v>
      </c>
      <c r="E105" s="16">
        <v>0</v>
      </c>
      <c r="F105" s="16">
        <v>146</v>
      </c>
      <c r="G105" s="16">
        <v>11</v>
      </c>
    </row>
    <row r="106" spans="1:7" x14ac:dyDescent="0.45">
      <c r="A106" s="13">
        <v>111</v>
      </c>
      <c r="B106" s="2" t="s">
        <v>78</v>
      </c>
      <c r="C106" s="2" t="s">
        <v>79</v>
      </c>
      <c r="D106" s="16">
        <v>40</v>
      </c>
      <c r="E106" s="16">
        <v>1</v>
      </c>
      <c r="F106" s="16">
        <v>81</v>
      </c>
      <c r="G106" s="16">
        <v>11</v>
      </c>
    </row>
    <row r="107" spans="1:7" x14ac:dyDescent="0.45">
      <c r="A107" s="13">
        <v>130</v>
      </c>
      <c r="B107" s="2" t="s">
        <v>50</v>
      </c>
      <c r="C107" s="2" t="s">
        <v>51</v>
      </c>
      <c r="D107" s="16">
        <v>87</v>
      </c>
      <c r="E107" s="16">
        <v>1</v>
      </c>
      <c r="F107" s="16">
        <v>53</v>
      </c>
      <c r="G107" s="16">
        <v>11</v>
      </c>
    </row>
    <row r="108" spans="1:7" x14ac:dyDescent="0.45">
      <c r="A108" s="13">
        <v>142</v>
      </c>
      <c r="B108" s="2" t="s">
        <v>146</v>
      </c>
      <c r="C108" s="2" t="s">
        <v>147</v>
      </c>
      <c r="D108" s="16">
        <v>54</v>
      </c>
      <c r="E108" s="16">
        <v>1</v>
      </c>
      <c r="F108" s="16">
        <v>64</v>
      </c>
      <c r="G108" s="16">
        <v>11</v>
      </c>
    </row>
    <row r="109" spans="1:7" x14ac:dyDescent="0.45">
      <c r="A109" s="13">
        <v>157</v>
      </c>
      <c r="B109" s="2" t="s">
        <v>128</v>
      </c>
      <c r="C109" s="2" t="s">
        <v>129</v>
      </c>
      <c r="D109" s="16">
        <v>40</v>
      </c>
      <c r="E109" s="16">
        <v>0</v>
      </c>
      <c r="F109" s="16">
        <v>76</v>
      </c>
      <c r="G109" s="16">
        <v>11</v>
      </c>
    </row>
    <row r="110" spans="1:7" x14ac:dyDescent="0.45">
      <c r="A110" s="13">
        <v>162</v>
      </c>
      <c r="B110" s="2" t="s">
        <v>219</v>
      </c>
      <c r="C110" s="2" t="s">
        <v>220</v>
      </c>
      <c r="D110" s="16">
        <v>80</v>
      </c>
      <c r="E110" s="16">
        <v>0</v>
      </c>
      <c r="F110" s="16">
        <v>56</v>
      </c>
      <c r="G110" s="16">
        <v>11</v>
      </c>
    </row>
    <row r="111" spans="1:7" x14ac:dyDescent="0.45">
      <c r="A111" s="13">
        <v>14</v>
      </c>
      <c r="B111" s="2" t="s">
        <v>64</v>
      </c>
      <c r="C111" s="2" t="s">
        <v>65</v>
      </c>
      <c r="D111" s="16">
        <v>42</v>
      </c>
      <c r="E111" s="16">
        <v>1</v>
      </c>
      <c r="F111" s="16">
        <v>65</v>
      </c>
      <c r="G111" s="16">
        <v>12</v>
      </c>
    </row>
    <row r="112" spans="1:7" x14ac:dyDescent="0.45">
      <c r="A112" s="13">
        <v>16</v>
      </c>
      <c r="B112" s="2" t="s">
        <v>118</v>
      </c>
      <c r="C112" s="2" t="s">
        <v>119</v>
      </c>
      <c r="D112" s="16">
        <v>80</v>
      </c>
      <c r="E112" s="16">
        <v>2</v>
      </c>
      <c r="F112" s="16">
        <v>86</v>
      </c>
      <c r="G112" s="16">
        <v>12</v>
      </c>
    </row>
    <row r="113" spans="1:7" x14ac:dyDescent="0.45">
      <c r="A113" s="13">
        <v>37</v>
      </c>
      <c r="B113" s="2" t="s">
        <v>180</v>
      </c>
      <c r="C113" s="2" t="s">
        <v>181</v>
      </c>
      <c r="D113" s="16">
        <v>92</v>
      </c>
      <c r="E113" s="16">
        <v>0</v>
      </c>
      <c r="F113" s="16">
        <v>82</v>
      </c>
      <c r="G113" s="16">
        <v>12</v>
      </c>
    </row>
    <row r="114" spans="1:7" x14ac:dyDescent="0.45">
      <c r="A114" s="13">
        <v>57</v>
      </c>
      <c r="B114" s="2" t="s">
        <v>98</v>
      </c>
      <c r="C114" s="2" t="s">
        <v>99</v>
      </c>
      <c r="D114" s="16">
        <v>40</v>
      </c>
      <c r="E114" s="16">
        <v>2</v>
      </c>
      <c r="F114" s="16">
        <v>56</v>
      </c>
      <c r="G114" s="16">
        <v>12</v>
      </c>
    </row>
    <row r="115" spans="1:7" x14ac:dyDescent="0.45">
      <c r="A115" s="13">
        <v>70</v>
      </c>
      <c r="B115" s="2" t="s">
        <v>266</v>
      </c>
      <c r="C115" s="2" t="s">
        <v>267</v>
      </c>
      <c r="D115" s="16">
        <v>80</v>
      </c>
      <c r="E115" s="16">
        <v>2</v>
      </c>
      <c r="F115" s="16">
        <v>78</v>
      </c>
      <c r="G115" s="16">
        <v>12</v>
      </c>
    </row>
    <row r="116" spans="1:7" x14ac:dyDescent="0.45">
      <c r="A116" s="13">
        <v>86</v>
      </c>
      <c r="B116" s="2" t="s">
        <v>249</v>
      </c>
      <c r="C116" s="2" t="s">
        <v>250</v>
      </c>
      <c r="D116" s="16">
        <v>83</v>
      </c>
      <c r="E116" s="16">
        <v>2</v>
      </c>
      <c r="F116" s="16">
        <v>79</v>
      </c>
      <c r="G116" s="16">
        <v>12</v>
      </c>
    </row>
    <row r="117" spans="1:7" x14ac:dyDescent="0.45">
      <c r="A117" s="13">
        <v>121</v>
      </c>
      <c r="B117" s="2" t="s">
        <v>188</v>
      </c>
      <c r="C117" s="2" t="s">
        <v>189</v>
      </c>
      <c r="D117" s="16">
        <v>80</v>
      </c>
      <c r="E117" s="16">
        <v>2</v>
      </c>
      <c r="F117" s="16">
        <v>84</v>
      </c>
      <c r="G117" s="16">
        <v>12</v>
      </c>
    </row>
    <row r="118" spans="1:7" x14ac:dyDescent="0.45">
      <c r="A118" s="13">
        <v>126</v>
      </c>
      <c r="B118" s="2" t="s">
        <v>152</v>
      </c>
      <c r="C118" s="2" t="s">
        <v>153</v>
      </c>
      <c r="D118" s="16">
        <v>50</v>
      </c>
      <c r="E118" s="16">
        <v>2</v>
      </c>
      <c r="F118" s="16">
        <v>91</v>
      </c>
      <c r="G118" s="16">
        <v>12</v>
      </c>
    </row>
    <row r="119" spans="1:7" x14ac:dyDescent="0.45">
      <c r="A119" s="13">
        <v>147</v>
      </c>
      <c r="B119" s="2" t="s">
        <v>336</v>
      </c>
      <c r="C119" s="2" t="s">
        <v>337</v>
      </c>
      <c r="D119" s="16">
        <v>40</v>
      </c>
      <c r="E119" s="16">
        <v>3</v>
      </c>
      <c r="F119" s="16">
        <v>40</v>
      </c>
      <c r="G119" s="16">
        <v>12</v>
      </c>
    </row>
    <row r="120" spans="1:7" x14ac:dyDescent="0.45">
      <c r="A120" s="13">
        <v>96</v>
      </c>
      <c r="B120" s="2" t="s">
        <v>60</v>
      </c>
      <c r="C120" s="2" t="s">
        <v>61</v>
      </c>
      <c r="D120" s="16">
        <v>80</v>
      </c>
      <c r="E120" s="16">
        <v>1</v>
      </c>
      <c r="F120" s="16">
        <v>95</v>
      </c>
      <c r="G120" s="16">
        <v>12.5</v>
      </c>
    </row>
    <row r="121" spans="1:7" x14ac:dyDescent="0.45">
      <c r="A121" s="13">
        <v>148</v>
      </c>
      <c r="B121" s="2" t="s">
        <v>356</v>
      </c>
      <c r="C121" s="2" t="s">
        <v>357</v>
      </c>
      <c r="D121" s="16">
        <v>40</v>
      </c>
      <c r="E121" s="16">
        <v>3</v>
      </c>
      <c r="F121" s="16">
        <v>35</v>
      </c>
      <c r="G121" s="16">
        <v>12.5</v>
      </c>
    </row>
    <row r="122" spans="1:7" x14ac:dyDescent="0.45">
      <c r="A122" s="13">
        <v>11</v>
      </c>
      <c r="B122" s="2" t="s">
        <v>316</v>
      </c>
      <c r="C122" s="2" t="s">
        <v>317</v>
      </c>
      <c r="D122" s="16">
        <v>37</v>
      </c>
      <c r="E122" s="16">
        <v>1</v>
      </c>
      <c r="F122" s="16">
        <v>56</v>
      </c>
      <c r="G122" s="16">
        <v>13</v>
      </c>
    </row>
    <row r="123" spans="1:7" x14ac:dyDescent="0.45">
      <c r="A123" s="13">
        <v>17</v>
      </c>
      <c r="B123" s="2" t="s">
        <v>32</v>
      </c>
      <c r="C123" s="2" t="s">
        <v>33</v>
      </c>
      <c r="D123" s="16">
        <v>80</v>
      </c>
      <c r="E123" s="16">
        <v>0</v>
      </c>
      <c r="F123" s="16">
        <v>88</v>
      </c>
      <c r="G123" s="16">
        <v>13</v>
      </c>
    </row>
    <row r="124" spans="1:7" x14ac:dyDescent="0.45">
      <c r="A124" s="13">
        <v>54</v>
      </c>
      <c r="B124" s="2" t="s">
        <v>72</v>
      </c>
      <c r="C124" s="2" t="s">
        <v>73</v>
      </c>
      <c r="D124" s="16">
        <v>40</v>
      </c>
      <c r="E124" s="16">
        <v>0</v>
      </c>
      <c r="F124" s="16">
        <v>38</v>
      </c>
      <c r="G124" s="16">
        <v>13</v>
      </c>
    </row>
    <row r="125" spans="1:7" x14ac:dyDescent="0.45">
      <c r="A125" s="13">
        <v>74</v>
      </c>
      <c r="B125" s="2" t="s">
        <v>122</v>
      </c>
      <c r="C125" s="2" t="s">
        <v>123</v>
      </c>
      <c r="D125" s="16">
        <v>80</v>
      </c>
      <c r="E125" s="16">
        <v>1</v>
      </c>
      <c r="F125" s="16">
        <v>68</v>
      </c>
      <c r="G125" s="16">
        <v>13</v>
      </c>
    </row>
    <row r="126" spans="1:7" x14ac:dyDescent="0.45">
      <c r="A126" s="13">
        <v>79</v>
      </c>
      <c r="B126" s="2" t="s">
        <v>231</v>
      </c>
      <c r="C126" s="2" t="s">
        <v>232</v>
      </c>
      <c r="D126" s="16">
        <v>80</v>
      </c>
      <c r="E126" s="16">
        <v>1</v>
      </c>
      <c r="F126" s="16">
        <v>77</v>
      </c>
      <c r="G126" s="16">
        <v>13</v>
      </c>
    </row>
    <row r="127" spans="1:7" x14ac:dyDescent="0.45">
      <c r="A127" s="13">
        <v>88</v>
      </c>
      <c r="B127" s="2" t="s">
        <v>184</v>
      </c>
      <c r="C127" s="2" t="s">
        <v>185</v>
      </c>
      <c r="D127" s="16">
        <v>75</v>
      </c>
      <c r="E127" s="16">
        <v>3</v>
      </c>
      <c r="F127" s="16">
        <v>112</v>
      </c>
      <c r="G127" s="16">
        <v>13</v>
      </c>
    </row>
    <row r="128" spans="1:7" x14ac:dyDescent="0.45">
      <c r="A128" s="13">
        <v>138</v>
      </c>
      <c r="B128" s="2" t="s">
        <v>286</v>
      </c>
      <c r="C128" s="2" t="s">
        <v>287</v>
      </c>
      <c r="D128" s="16">
        <v>100</v>
      </c>
      <c r="E128" s="16">
        <v>1</v>
      </c>
      <c r="F128" s="16">
        <v>67</v>
      </c>
      <c r="G128" s="16">
        <v>13</v>
      </c>
    </row>
    <row r="129" spans="1:7" x14ac:dyDescent="0.45">
      <c r="A129" s="13">
        <v>140</v>
      </c>
      <c r="B129" s="2" t="s">
        <v>114</v>
      </c>
      <c r="C129" s="2" t="s">
        <v>115</v>
      </c>
      <c r="D129" s="16">
        <v>56</v>
      </c>
      <c r="E129" s="16">
        <v>0</v>
      </c>
      <c r="F129" s="16">
        <v>142</v>
      </c>
      <c r="G129" s="16">
        <v>13</v>
      </c>
    </row>
    <row r="130" spans="1:7" x14ac:dyDescent="0.45">
      <c r="A130" s="13">
        <v>2</v>
      </c>
      <c r="B130" s="2" t="s">
        <v>288</v>
      </c>
      <c r="C130" s="2" t="s">
        <v>289</v>
      </c>
      <c r="D130" s="16">
        <v>35</v>
      </c>
      <c r="E130" s="16">
        <v>1</v>
      </c>
      <c r="F130" s="16">
        <v>47</v>
      </c>
      <c r="G130" s="16">
        <v>13.5</v>
      </c>
    </row>
    <row r="131" spans="1:7" x14ac:dyDescent="0.45">
      <c r="A131" s="13">
        <v>31</v>
      </c>
      <c r="B131" s="2" t="s">
        <v>209</v>
      </c>
      <c r="C131" s="2" t="s">
        <v>210</v>
      </c>
      <c r="D131" s="16">
        <v>85</v>
      </c>
      <c r="E131" s="16">
        <v>1</v>
      </c>
      <c r="F131" s="16">
        <v>124</v>
      </c>
      <c r="G131" s="16">
        <v>13.5</v>
      </c>
    </row>
    <row r="132" spans="1:7" x14ac:dyDescent="0.45">
      <c r="A132" s="13">
        <v>39</v>
      </c>
      <c r="B132" s="2" t="s">
        <v>205</v>
      </c>
      <c r="C132" s="2" t="s">
        <v>206</v>
      </c>
      <c r="D132" s="16">
        <v>45</v>
      </c>
      <c r="E132" s="16">
        <v>1</v>
      </c>
      <c r="F132" s="16">
        <v>49</v>
      </c>
      <c r="G132" s="16">
        <v>14</v>
      </c>
    </row>
    <row r="133" spans="1:7" x14ac:dyDescent="0.45">
      <c r="A133" s="13">
        <v>85</v>
      </c>
      <c r="B133" s="2" t="s">
        <v>56</v>
      </c>
      <c r="C133" s="2" t="s">
        <v>57</v>
      </c>
      <c r="D133" s="16">
        <v>94</v>
      </c>
      <c r="E133" s="16">
        <v>0</v>
      </c>
      <c r="F133" s="16">
        <v>91</v>
      </c>
      <c r="G133" s="16">
        <v>14</v>
      </c>
    </row>
    <row r="134" spans="1:7" x14ac:dyDescent="0.45">
      <c r="A134" s="13">
        <v>92</v>
      </c>
      <c r="B134" s="2" t="s">
        <v>150</v>
      </c>
      <c r="C134" s="2" t="s">
        <v>151</v>
      </c>
      <c r="D134" s="16">
        <v>67</v>
      </c>
      <c r="E134" s="16">
        <v>1</v>
      </c>
      <c r="F134" s="16">
        <v>77</v>
      </c>
      <c r="G134" s="16">
        <v>14</v>
      </c>
    </row>
    <row r="135" spans="1:7" x14ac:dyDescent="0.45">
      <c r="A135" s="13">
        <v>95</v>
      </c>
      <c r="B135" s="2" t="s">
        <v>223</v>
      </c>
      <c r="C135" s="2" t="s">
        <v>224</v>
      </c>
      <c r="D135" s="16">
        <v>79</v>
      </c>
      <c r="E135" s="16">
        <v>1</v>
      </c>
      <c r="F135" s="16">
        <v>83</v>
      </c>
      <c r="G135" s="16">
        <v>14</v>
      </c>
    </row>
    <row r="136" spans="1:7" x14ac:dyDescent="0.45">
      <c r="A136" s="13">
        <v>134</v>
      </c>
      <c r="B136" s="2" t="s">
        <v>314</v>
      </c>
      <c r="C136" s="2" t="s">
        <v>315</v>
      </c>
      <c r="D136" s="16">
        <v>40</v>
      </c>
      <c r="E136" s="16">
        <v>2</v>
      </c>
      <c r="F136" s="16">
        <v>74</v>
      </c>
      <c r="G136" s="16">
        <v>14</v>
      </c>
    </row>
    <row r="137" spans="1:7" x14ac:dyDescent="0.45">
      <c r="A137" s="13">
        <v>159</v>
      </c>
      <c r="B137" s="2" t="s">
        <v>215</v>
      </c>
      <c r="C137" s="2" t="s">
        <v>216</v>
      </c>
      <c r="D137" s="16">
        <v>80</v>
      </c>
      <c r="E137" s="16">
        <v>0</v>
      </c>
      <c r="F137" s="16">
        <v>86</v>
      </c>
      <c r="G137" s="16">
        <v>14</v>
      </c>
    </row>
    <row r="138" spans="1:7" x14ac:dyDescent="0.45">
      <c r="A138" s="13">
        <v>48</v>
      </c>
      <c r="B138" s="2" t="s">
        <v>142</v>
      </c>
      <c r="C138" s="2" t="s">
        <v>143</v>
      </c>
      <c r="D138" s="16">
        <v>40</v>
      </c>
      <c r="E138" s="16">
        <v>2</v>
      </c>
      <c r="F138" s="16">
        <v>65</v>
      </c>
      <c r="G138" s="16">
        <v>14.5</v>
      </c>
    </row>
    <row r="139" spans="1:7" x14ac:dyDescent="0.45">
      <c r="A139" s="13">
        <v>129</v>
      </c>
      <c r="B139" s="2" t="s">
        <v>260</v>
      </c>
      <c r="C139" s="2" t="s">
        <v>261</v>
      </c>
      <c r="D139" s="16">
        <v>36</v>
      </c>
      <c r="E139" s="16">
        <v>1</v>
      </c>
      <c r="F139" s="16">
        <v>92</v>
      </c>
      <c r="G139" s="16">
        <v>14.5</v>
      </c>
    </row>
    <row r="140" spans="1:7" x14ac:dyDescent="0.45">
      <c r="A140" s="13">
        <v>38</v>
      </c>
      <c r="B140" s="2" t="s">
        <v>96</v>
      </c>
      <c r="C140" s="2" t="s">
        <v>97</v>
      </c>
      <c r="D140" s="16">
        <v>63</v>
      </c>
      <c r="E140" s="16">
        <v>1</v>
      </c>
      <c r="F140" s="16">
        <v>78</v>
      </c>
      <c r="G140" s="16">
        <v>15</v>
      </c>
    </row>
    <row r="141" spans="1:7" x14ac:dyDescent="0.45">
      <c r="A141" s="13">
        <v>164</v>
      </c>
      <c r="B141" s="2" t="s">
        <v>90</v>
      </c>
      <c r="C141" s="2" t="s">
        <v>91</v>
      </c>
      <c r="D141" s="16">
        <v>80</v>
      </c>
      <c r="E141" s="16">
        <v>1</v>
      </c>
      <c r="F141" s="16">
        <v>83</v>
      </c>
      <c r="G141" s="16">
        <v>15</v>
      </c>
    </row>
    <row r="142" spans="1:7" x14ac:dyDescent="0.45">
      <c r="A142" s="13">
        <v>7</v>
      </c>
      <c r="B142" s="2" t="s">
        <v>164</v>
      </c>
      <c r="C142" s="2" t="s">
        <v>165</v>
      </c>
      <c r="D142" s="16">
        <v>60</v>
      </c>
      <c r="E142" s="16">
        <v>0</v>
      </c>
      <c r="F142" s="16">
        <v>127</v>
      </c>
      <c r="G142" s="16">
        <v>15.5</v>
      </c>
    </row>
    <row r="143" spans="1:7" x14ac:dyDescent="0.45">
      <c r="A143" s="13">
        <v>161</v>
      </c>
      <c r="B143" s="2" t="s">
        <v>350</v>
      </c>
      <c r="C143" s="2" t="s">
        <v>351</v>
      </c>
      <c r="D143" s="16">
        <v>40</v>
      </c>
      <c r="E143" s="16">
        <v>3</v>
      </c>
      <c r="F143" s="16">
        <v>63</v>
      </c>
      <c r="G143" s="16">
        <v>15.5</v>
      </c>
    </row>
    <row r="144" spans="1:7" x14ac:dyDescent="0.45">
      <c r="A144" s="13">
        <v>15</v>
      </c>
      <c r="B144" s="2" t="s">
        <v>62</v>
      </c>
      <c r="C144" s="2" t="s">
        <v>63</v>
      </c>
      <c r="D144" s="16">
        <v>48</v>
      </c>
      <c r="E144" s="16">
        <v>3</v>
      </c>
      <c r="F144" s="16">
        <v>58</v>
      </c>
      <c r="G144" s="16">
        <v>16</v>
      </c>
    </row>
    <row r="145" spans="1:7" x14ac:dyDescent="0.45">
      <c r="A145" s="13">
        <v>42</v>
      </c>
      <c r="B145" s="2" t="s">
        <v>290</v>
      </c>
      <c r="C145" s="2" t="s">
        <v>291</v>
      </c>
      <c r="D145" s="16">
        <v>79</v>
      </c>
      <c r="E145" s="16">
        <v>1</v>
      </c>
      <c r="F145" s="16">
        <v>73</v>
      </c>
      <c r="G145" s="16">
        <v>16</v>
      </c>
    </row>
    <row r="146" spans="1:7" x14ac:dyDescent="0.45">
      <c r="A146" s="13">
        <v>52</v>
      </c>
      <c r="B146" s="2" t="s">
        <v>259</v>
      </c>
      <c r="C146" s="2" t="s">
        <v>370</v>
      </c>
      <c r="D146" s="16">
        <v>64</v>
      </c>
      <c r="E146" s="16">
        <v>2</v>
      </c>
      <c r="F146" s="16">
        <v>76</v>
      </c>
      <c r="G146" s="16">
        <v>16</v>
      </c>
    </row>
    <row r="147" spans="1:7" x14ac:dyDescent="0.45">
      <c r="A147" s="13">
        <v>98</v>
      </c>
      <c r="B147" s="2" t="s">
        <v>104</v>
      </c>
      <c r="C147" s="2" t="s">
        <v>105</v>
      </c>
      <c r="D147" s="16">
        <v>49</v>
      </c>
      <c r="E147" s="16">
        <v>3</v>
      </c>
      <c r="F147" s="16">
        <v>55</v>
      </c>
      <c r="G147" s="16">
        <v>16</v>
      </c>
    </row>
    <row r="148" spans="1:7" x14ac:dyDescent="0.45">
      <c r="A148" s="13">
        <v>12</v>
      </c>
      <c r="B148" s="2" t="s">
        <v>186</v>
      </c>
      <c r="C148" s="2" t="s">
        <v>187</v>
      </c>
      <c r="D148" s="16">
        <v>62</v>
      </c>
      <c r="E148" s="16">
        <v>1</v>
      </c>
      <c r="F148" s="16">
        <v>75</v>
      </c>
      <c r="G148" s="16">
        <v>17</v>
      </c>
    </row>
    <row r="149" spans="1:7" x14ac:dyDescent="0.45">
      <c r="A149" s="13">
        <v>13</v>
      </c>
      <c r="B149" s="2" t="s">
        <v>30</v>
      </c>
      <c r="C149" s="2" t="s">
        <v>31</v>
      </c>
      <c r="D149" s="16">
        <v>82</v>
      </c>
      <c r="E149" s="16">
        <v>2</v>
      </c>
      <c r="F149" s="16">
        <v>97</v>
      </c>
      <c r="G149" s="16">
        <v>17</v>
      </c>
    </row>
    <row r="150" spans="1:7" x14ac:dyDescent="0.45">
      <c r="A150" s="13">
        <v>149</v>
      </c>
      <c r="B150" s="2" t="s">
        <v>54</v>
      </c>
      <c r="C150" s="2" t="s">
        <v>55</v>
      </c>
      <c r="D150" s="16">
        <v>60</v>
      </c>
      <c r="E150" s="16">
        <v>0</v>
      </c>
      <c r="F150" s="16">
        <v>71</v>
      </c>
      <c r="G150" s="16">
        <v>17</v>
      </c>
    </row>
    <row r="151" spans="1:7" x14ac:dyDescent="0.45">
      <c r="A151" s="13">
        <v>3</v>
      </c>
      <c r="B151" s="2" t="s">
        <v>211</v>
      </c>
      <c r="C151" s="2" t="s">
        <v>212</v>
      </c>
      <c r="D151" s="16">
        <v>48</v>
      </c>
      <c r="E151" s="16">
        <v>1</v>
      </c>
      <c r="F151" s="16">
        <v>70</v>
      </c>
      <c r="G151" s="16">
        <v>17.5</v>
      </c>
    </row>
    <row r="152" spans="1:7" x14ac:dyDescent="0.45">
      <c r="A152" s="13">
        <v>25</v>
      </c>
      <c r="B152" s="2" t="s">
        <v>245</v>
      </c>
      <c r="C152" s="2" t="s">
        <v>246</v>
      </c>
      <c r="D152" s="16">
        <v>80</v>
      </c>
      <c r="E152" s="16">
        <v>1</v>
      </c>
      <c r="F152" s="16">
        <v>103</v>
      </c>
      <c r="G152" s="16">
        <v>17.5</v>
      </c>
    </row>
    <row r="153" spans="1:7" x14ac:dyDescent="0.45">
      <c r="A153" s="13">
        <v>63</v>
      </c>
      <c r="B153" s="2" t="s">
        <v>38</v>
      </c>
      <c r="C153" s="2" t="s">
        <v>39</v>
      </c>
      <c r="D153" s="16">
        <v>40</v>
      </c>
      <c r="E153" s="16">
        <v>2</v>
      </c>
      <c r="F153" s="16">
        <v>55</v>
      </c>
      <c r="G153" s="16">
        <v>17.5</v>
      </c>
    </row>
    <row r="154" spans="1:7" x14ac:dyDescent="0.45">
      <c r="A154" s="13">
        <v>89</v>
      </c>
      <c r="B154" s="2" t="s">
        <v>156</v>
      </c>
      <c r="C154" s="2" t="s">
        <v>157</v>
      </c>
      <c r="D154" s="16">
        <v>40</v>
      </c>
      <c r="E154" s="16">
        <v>1</v>
      </c>
      <c r="F154" s="16">
        <v>110</v>
      </c>
      <c r="G154" s="16">
        <v>18</v>
      </c>
    </row>
    <row r="155" spans="1:7" x14ac:dyDescent="0.45">
      <c r="A155" s="13">
        <v>133</v>
      </c>
      <c r="B155" s="2" t="s">
        <v>338</v>
      </c>
      <c r="C155" s="2" t="s">
        <v>339</v>
      </c>
      <c r="D155" s="16">
        <v>43</v>
      </c>
      <c r="E155" s="16">
        <v>2</v>
      </c>
      <c r="F155" s="16">
        <v>83</v>
      </c>
      <c r="G155" s="16">
        <v>18</v>
      </c>
    </row>
    <row r="156" spans="1:7" x14ac:dyDescent="0.45">
      <c r="A156" s="13">
        <v>8</v>
      </c>
      <c r="B156" s="2" t="s">
        <v>241</v>
      </c>
      <c r="C156" s="2" t="s">
        <v>242</v>
      </c>
      <c r="D156" s="16">
        <v>37</v>
      </c>
      <c r="E156" s="16">
        <v>2</v>
      </c>
      <c r="F156" s="16">
        <v>90</v>
      </c>
      <c r="G156" s="16">
        <v>19</v>
      </c>
    </row>
    <row r="157" spans="1:7" x14ac:dyDescent="0.45">
      <c r="A157" s="13">
        <v>78</v>
      </c>
      <c r="B157" s="2" t="s">
        <v>174</v>
      </c>
      <c r="C157" s="2" t="s">
        <v>175</v>
      </c>
      <c r="D157" s="16">
        <v>69</v>
      </c>
      <c r="E157" s="16">
        <v>2</v>
      </c>
      <c r="F157" s="16">
        <v>119</v>
      </c>
      <c r="G157" s="16">
        <v>19</v>
      </c>
    </row>
    <row r="158" spans="1:7" x14ac:dyDescent="0.45">
      <c r="A158" s="13">
        <v>83</v>
      </c>
      <c r="B158" s="2" t="s">
        <v>100</v>
      </c>
      <c r="C158" s="2" t="s">
        <v>101</v>
      </c>
      <c r="D158" s="16">
        <v>40</v>
      </c>
      <c r="E158" s="16">
        <v>2</v>
      </c>
      <c r="F158" s="16">
        <v>109</v>
      </c>
      <c r="G158" s="16">
        <v>20</v>
      </c>
    </row>
    <row r="159" spans="1:7" x14ac:dyDescent="0.45">
      <c r="A159" s="13">
        <v>152</v>
      </c>
      <c r="B159" s="2" t="s">
        <v>160</v>
      </c>
      <c r="C159" s="2" t="s">
        <v>161</v>
      </c>
      <c r="D159" s="16">
        <v>39</v>
      </c>
      <c r="E159" s="16">
        <v>2</v>
      </c>
      <c r="F159" s="16">
        <v>104</v>
      </c>
      <c r="G159" s="16">
        <v>20</v>
      </c>
    </row>
    <row r="160" spans="1:7" x14ac:dyDescent="0.45">
      <c r="A160" s="13">
        <v>99</v>
      </c>
      <c r="B160" s="2" t="s">
        <v>237</v>
      </c>
      <c r="C160" s="2" t="s">
        <v>238</v>
      </c>
      <c r="D160" s="16">
        <v>75</v>
      </c>
      <c r="E160" s="16">
        <v>5</v>
      </c>
      <c r="F160" s="16">
        <v>123</v>
      </c>
      <c r="G160" s="16">
        <v>21.5</v>
      </c>
    </row>
    <row r="161" spans="1:7" x14ac:dyDescent="0.45">
      <c r="A161" s="13">
        <v>153</v>
      </c>
      <c r="B161" s="2" t="s">
        <v>126</v>
      </c>
      <c r="C161" s="2" t="s">
        <v>127</v>
      </c>
      <c r="D161" s="16">
        <v>40</v>
      </c>
      <c r="E161" s="16">
        <v>7</v>
      </c>
      <c r="F161" s="16">
        <v>98</v>
      </c>
      <c r="G161" s="16">
        <v>22</v>
      </c>
    </row>
    <row r="162" spans="1:7" x14ac:dyDescent="0.45">
      <c r="A162" s="13">
        <v>9</v>
      </c>
      <c r="B162" s="2" t="s">
        <v>196</v>
      </c>
      <c r="C162" s="2" t="s">
        <v>197</v>
      </c>
      <c r="D162" s="16">
        <v>35</v>
      </c>
      <c r="E162" s="16">
        <v>2</v>
      </c>
      <c r="F162" s="16">
        <v>138</v>
      </c>
      <c r="G162" s="16">
        <v>23</v>
      </c>
    </row>
    <row r="163" spans="1:7" x14ac:dyDescent="0.45">
      <c r="A163" s="13">
        <v>75</v>
      </c>
      <c r="B163" s="2" t="s">
        <v>310</v>
      </c>
      <c r="C163" s="2" t="s">
        <v>311</v>
      </c>
      <c r="D163" s="16">
        <v>79</v>
      </c>
      <c r="E163" s="16">
        <v>1</v>
      </c>
      <c r="F163" s="16">
        <v>110</v>
      </c>
      <c r="G163" s="16">
        <v>25</v>
      </c>
    </row>
    <row r="164" spans="1:7" x14ac:dyDescent="0.45">
      <c r="A164" s="13">
        <v>117</v>
      </c>
      <c r="B164" s="2" t="s">
        <v>213</v>
      </c>
      <c r="C164" s="2" t="s">
        <v>214</v>
      </c>
      <c r="D164" s="16">
        <v>80</v>
      </c>
      <c r="E164" s="16">
        <v>1</v>
      </c>
      <c r="F164" s="16">
        <v>114</v>
      </c>
      <c r="G164" s="16">
        <v>25.5</v>
      </c>
    </row>
    <row r="165" spans="1:7" x14ac:dyDescent="0.45">
      <c r="A165" s="13">
        <v>5</v>
      </c>
      <c r="B165" s="2" t="s">
        <v>292</v>
      </c>
      <c r="C165" s="2" t="s">
        <v>293</v>
      </c>
      <c r="D165" s="16">
        <v>36</v>
      </c>
      <c r="E165" s="16">
        <v>1</v>
      </c>
      <c r="F165" s="16">
        <v>95</v>
      </c>
      <c r="G165" s="16">
        <v>31.5</v>
      </c>
    </row>
    <row r="166" spans="1:7" x14ac:dyDescent="0.45">
      <c r="A166" s="13">
        <v>6</v>
      </c>
      <c r="B166" s="2" t="s">
        <v>296</v>
      </c>
      <c r="C166" s="2" t="s">
        <v>297</v>
      </c>
      <c r="D166" s="16">
        <v>37</v>
      </c>
      <c r="E166" s="16">
        <v>4</v>
      </c>
      <c r="F166" s="16">
        <v>153</v>
      </c>
      <c r="G166" s="16">
        <v>48</v>
      </c>
    </row>
  </sheetData>
  <sortState xmlns:xlrd2="http://schemas.microsoft.com/office/spreadsheetml/2017/richdata2" ref="A2:G166">
    <sortCondition ref="G2:G166"/>
  </sortState>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17B66-DFC1-4CCD-8D9F-2EA825F24EB2}">
  <sheetPr>
    <tabColor rgb="FF7030A0"/>
  </sheetPr>
  <dimension ref="A1:J88"/>
  <sheetViews>
    <sheetView topLeftCell="A26" zoomScale="85" zoomScaleNormal="85" workbookViewId="0">
      <selection activeCell="E38" sqref="E38:F38"/>
    </sheetView>
  </sheetViews>
  <sheetFormatPr defaultColWidth="8.81640625" defaultRowHeight="16.5" x14ac:dyDescent="0.45"/>
  <cols>
    <col min="1" max="1" width="11.453125" style="13" customWidth="1"/>
    <col min="2" max="2" width="10.81640625" style="2" bestFit="1" customWidth="1"/>
    <col min="3" max="3" width="44.54296875" style="45" customWidth="1"/>
    <col min="4" max="4" width="15.54296875" style="31" customWidth="1"/>
    <col min="5" max="5" width="18" style="16" customWidth="1"/>
    <col min="6" max="6" width="15.453125" style="16" customWidth="1"/>
    <col min="7" max="7" width="17.54296875" style="16" customWidth="1"/>
    <col min="8" max="8" width="0.54296875" style="25" customWidth="1"/>
    <col min="9" max="9" width="14.54296875" style="22" customWidth="1"/>
    <col min="10" max="10" width="10.81640625" style="22" bestFit="1" customWidth="1"/>
    <col min="11" max="16384" width="8.81640625" style="2"/>
  </cols>
  <sheetData>
    <row r="1" spans="1:10" ht="49.5" x14ac:dyDescent="0.45">
      <c r="A1" s="17" t="s">
        <v>20</v>
      </c>
      <c r="B1" s="17" t="s">
        <v>21</v>
      </c>
      <c r="C1" s="17" t="s">
        <v>22</v>
      </c>
      <c r="D1" s="17" t="s">
        <v>395</v>
      </c>
      <c r="E1" s="17" t="s">
        <v>396</v>
      </c>
      <c r="F1" s="17" t="s">
        <v>397</v>
      </c>
      <c r="G1" s="17" t="s">
        <v>398</v>
      </c>
      <c r="H1" s="23"/>
      <c r="I1" s="17" t="s">
        <v>399</v>
      </c>
      <c r="J1" s="17" t="s">
        <v>400</v>
      </c>
    </row>
    <row r="2" spans="1:10" x14ac:dyDescent="0.45">
      <c r="A2" s="12">
        <v>26</v>
      </c>
      <c r="B2" s="5" t="s">
        <v>312</v>
      </c>
      <c r="C2" s="5" t="s">
        <v>313</v>
      </c>
      <c r="D2" s="15">
        <v>13</v>
      </c>
      <c r="E2" s="14">
        <v>0.4</v>
      </c>
      <c r="F2" s="14">
        <v>0.76</v>
      </c>
      <c r="G2" s="15">
        <v>82</v>
      </c>
      <c r="H2" s="24"/>
      <c r="I2" s="20">
        <v>0.66</v>
      </c>
      <c r="J2" s="20">
        <v>0.72</v>
      </c>
    </row>
    <row r="3" spans="1:10" x14ac:dyDescent="0.45">
      <c r="A3" s="12">
        <v>160</v>
      </c>
      <c r="B3" s="5" t="s">
        <v>217</v>
      </c>
      <c r="C3" s="5" t="s">
        <v>218</v>
      </c>
      <c r="D3" s="15">
        <v>24</v>
      </c>
      <c r="E3" s="14">
        <v>0.4</v>
      </c>
      <c r="F3" s="14">
        <v>0.61</v>
      </c>
      <c r="G3" s="15">
        <v>83</v>
      </c>
      <c r="H3" s="24"/>
      <c r="I3" s="20">
        <v>0.66</v>
      </c>
      <c r="J3" s="20">
        <v>0.72</v>
      </c>
    </row>
    <row r="4" spans="1:10" x14ac:dyDescent="0.45">
      <c r="A4" s="12">
        <v>176</v>
      </c>
      <c r="B4" s="5" t="s">
        <v>401</v>
      </c>
      <c r="C4" s="5" t="s">
        <v>402</v>
      </c>
      <c r="D4" s="15">
        <v>29</v>
      </c>
      <c r="E4" s="14">
        <v>0.41</v>
      </c>
      <c r="F4" s="14">
        <v>0.55000000000000004</v>
      </c>
      <c r="G4" s="15">
        <v>80</v>
      </c>
      <c r="H4" s="24"/>
      <c r="I4" s="20">
        <v>0.66</v>
      </c>
      <c r="J4" s="20">
        <v>0.72</v>
      </c>
    </row>
    <row r="5" spans="1:10" x14ac:dyDescent="0.45">
      <c r="A5" s="12">
        <v>159</v>
      </c>
      <c r="B5" s="5" t="s">
        <v>215</v>
      </c>
      <c r="C5" s="5" t="s">
        <v>216</v>
      </c>
      <c r="D5" s="15">
        <v>34</v>
      </c>
      <c r="E5" s="14">
        <v>0.41</v>
      </c>
      <c r="F5" s="14">
        <v>0.64</v>
      </c>
      <c r="G5" s="15">
        <v>81</v>
      </c>
      <c r="H5" s="24"/>
      <c r="I5" s="20">
        <v>0.66</v>
      </c>
      <c r="J5" s="20">
        <v>0.72</v>
      </c>
    </row>
    <row r="6" spans="1:10" x14ac:dyDescent="0.45">
      <c r="A6" s="12">
        <v>156</v>
      </c>
      <c r="B6" s="5" t="s">
        <v>262</v>
      </c>
      <c r="C6" s="5" t="s">
        <v>263</v>
      </c>
      <c r="D6" s="15">
        <v>21</v>
      </c>
      <c r="E6" s="14">
        <v>0.42</v>
      </c>
      <c r="F6" s="14">
        <v>0.63</v>
      </c>
      <c r="G6" s="15">
        <v>79</v>
      </c>
      <c r="H6" s="24"/>
      <c r="I6" s="20">
        <v>0.66</v>
      </c>
      <c r="J6" s="20">
        <v>0.72</v>
      </c>
    </row>
    <row r="7" spans="1:10" x14ac:dyDescent="0.45">
      <c r="A7" s="12">
        <v>19</v>
      </c>
      <c r="B7" s="5" t="s">
        <v>270</v>
      </c>
      <c r="C7" s="5" t="s">
        <v>271</v>
      </c>
      <c r="D7" s="15">
        <v>13</v>
      </c>
      <c r="E7" s="14">
        <v>0.46</v>
      </c>
      <c r="F7" s="14">
        <v>0.72</v>
      </c>
      <c r="G7" s="15">
        <v>77</v>
      </c>
      <c r="H7" s="24"/>
      <c r="I7" s="20">
        <v>0.66</v>
      </c>
      <c r="J7" s="20">
        <v>0.72</v>
      </c>
    </row>
    <row r="8" spans="1:10" x14ac:dyDescent="0.45">
      <c r="A8" s="12">
        <v>143</v>
      </c>
      <c r="B8" s="5" t="s">
        <v>326</v>
      </c>
      <c r="C8" s="5" t="s">
        <v>327</v>
      </c>
      <c r="D8" s="15">
        <v>17</v>
      </c>
      <c r="E8" s="14">
        <v>0.46</v>
      </c>
      <c r="F8" s="14">
        <v>0.72</v>
      </c>
      <c r="G8" s="15">
        <v>78</v>
      </c>
      <c r="H8" s="24"/>
      <c r="I8" s="20">
        <v>0.66</v>
      </c>
      <c r="J8" s="20">
        <v>0.72</v>
      </c>
    </row>
    <row r="9" spans="1:10" x14ac:dyDescent="0.45">
      <c r="A9" s="12">
        <v>88</v>
      </c>
      <c r="B9" s="5" t="s">
        <v>184</v>
      </c>
      <c r="C9" s="5" t="s">
        <v>185</v>
      </c>
      <c r="D9" s="15">
        <v>31</v>
      </c>
      <c r="E9" s="14">
        <v>0.47</v>
      </c>
      <c r="F9" s="14">
        <v>0.61</v>
      </c>
      <c r="G9" s="15">
        <v>76</v>
      </c>
      <c r="H9" s="24"/>
      <c r="I9" s="20">
        <v>0.66</v>
      </c>
      <c r="J9" s="20">
        <v>0.72</v>
      </c>
    </row>
    <row r="10" spans="1:10" x14ac:dyDescent="0.45">
      <c r="A10" s="12">
        <v>131</v>
      </c>
      <c r="B10" s="5" t="s">
        <v>70</v>
      </c>
      <c r="C10" s="5" t="s">
        <v>71</v>
      </c>
      <c r="D10" s="15">
        <v>44</v>
      </c>
      <c r="E10" s="14">
        <v>0.47</v>
      </c>
      <c r="F10" s="14">
        <v>0.66</v>
      </c>
      <c r="G10" s="15">
        <v>75</v>
      </c>
      <c r="H10" s="24"/>
      <c r="I10" s="20">
        <v>0.66</v>
      </c>
      <c r="J10" s="20">
        <v>0.72</v>
      </c>
    </row>
    <row r="11" spans="1:10" x14ac:dyDescent="0.45">
      <c r="A11" s="12">
        <v>27</v>
      </c>
      <c r="B11" s="5" t="s">
        <v>348</v>
      </c>
      <c r="C11" s="5" t="s">
        <v>349</v>
      </c>
      <c r="D11" s="15">
        <v>30</v>
      </c>
      <c r="E11" s="14">
        <v>0.48</v>
      </c>
      <c r="F11" s="14">
        <v>0.65</v>
      </c>
      <c r="G11" s="15">
        <v>74</v>
      </c>
      <c r="H11" s="24"/>
      <c r="I11" s="20">
        <v>0.66</v>
      </c>
      <c r="J11" s="20">
        <v>0.72</v>
      </c>
    </row>
    <row r="12" spans="1:10" x14ac:dyDescent="0.45">
      <c r="A12" s="12">
        <v>119</v>
      </c>
      <c r="B12" s="5" t="s">
        <v>203</v>
      </c>
      <c r="C12" s="5" t="s">
        <v>204</v>
      </c>
      <c r="D12" s="15">
        <v>41</v>
      </c>
      <c r="E12" s="14">
        <v>0.49</v>
      </c>
      <c r="F12" s="14">
        <v>0.82</v>
      </c>
      <c r="G12" s="15">
        <v>73</v>
      </c>
      <c r="H12" s="24"/>
      <c r="I12" s="20">
        <v>0.66</v>
      </c>
      <c r="J12" s="20">
        <v>0.72</v>
      </c>
    </row>
    <row r="13" spans="1:10" x14ac:dyDescent="0.45">
      <c r="A13" s="12">
        <v>103</v>
      </c>
      <c r="B13" s="5" t="s">
        <v>264</v>
      </c>
      <c r="C13" s="5" t="s">
        <v>265</v>
      </c>
      <c r="D13" s="15">
        <v>12</v>
      </c>
      <c r="E13" s="14">
        <v>0.5</v>
      </c>
      <c r="F13" s="14">
        <v>0.62</v>
      </c>
      <c r="G13" s="15">
        <v>72</v>
      </c>
      <c r="H13" s="24"/>
      <c r="I13" s="20">
        <v>0.66</v>
      </c>
      <c r="J13" s="20">
        <v>0.72</v>
      </c>
    </row>
    <row r="14" spans="1:10" x14ac:dyDescent="0.45">
      <c r="A14" s="12">
        <v>35</v>
      </c>
      <c r="B14" s="5" t="s">
        <v>253</v>
      </c>
      <c r="C14" s="5" t="s">
        <v>254</v>
      </c>
      <c r="D14" s="15">
        <v>12</v>
      </c>
      <c r="E14" s="14">
        <v>0.52</v>
      </c>
      <c r="F14" s="14">
        <v>0.67</v>
      </c>
      <c r="G14" s="15">
        <v>71</v>
      </c>
      <c r="H14" s="24"/>
      <c r="I14" s="20">
        <v>0.66</v>
      </c>
      <c r="J14" s="20">
        <v>0.72</v>
      </c>
    </row>
    <row r="15" spans="1:10" x14ac:dyDescent="0.45">
      <c r="A15" s="12">
        <v>155</v>
      </c>
      <c r="B15" s="5" t="s">
        <v>274</v>
      </c>
      <c r="C15" s="5" t="s">
        <v>275</v>
      </c>
      <c r="D15" s="15">
        <v>31</v>
      </c>
      <c r="E15" s="14">
        <v>0.54</v>
      </c>
      <c r="F15" s="14">
        <v>0.6</v>
      </c>
      <c r="G15" s="15">
        <v>70</v>
      </c>
      <c r="H15" s="24"/>
      <c r="I15" s="20">
        <v>0.66</v>
      </c>
      <c r="J15" s="20">
        <v>0.72</v>
      </c>
    </row>
    <row r="16" spans="1:10" x14ac:dyDescent="0.45">
      <c r="A16" s="12">
        <v>138</v>
      </c>
      <c r="B16" s="5" t="s">
        <v>286</v>
      </c>
      <c r="C16" s="5" t="s">
        <v>287</v>
      </c>
      <c r="D16" s="15">
        <v>10</v>
      </c>
      <c r="E16" s="14">
        <v>0.55000000000000004</v>
      </c>
      <c r="F16" s="14">
        <v>0.68</v>
      </c>
      <c r="G16" s="15">
        <v>69</v>
      </c>
      <c r="H16" s="24"/>
      <c r="I16" s="20">
        <v>0.66</v>
      </c>
      <c r="J16" s="20">
        <v>0.72</v>
      </c>
    </row>
    <row r="17" spans="1:10" x14ac:dyDescent="0.45">
      <c r="A17" s="12">
        <v>52</v>
      </c>
      <c r="B17" s="5" t="s">
        <v>259</v>
      </c>
      <c r="C17" s="5" t="s">
        <v>370</v>
      </c>
      <c r="D17" s="15">
        <v>12</v>
      </c>
      <c r="E17" s="14">
        <v>0.56000000000000005</v>
      </c>
      <c r="F17" s="14" t="s">
        <v>200</v>
      </c>
      <c r="G17" s="15">
        <v>67</v>
      </c>
      <c r="H17" s="24"/>
      <c r="I17" s="20">
        <v>0.66</v>
      </c>
      <c r="J17" s="20">
        <v>0.72</v>
      </c>
    </row>
    <row r="18" spans="1:10" x14ac:dyDescent="0.45">
      <c r="A18" s="12">
        <v>102</v>
      </c>
      <c r="B18" s="5" t="s">
        <v>306</v>
      </c>
      <c r="C18" s="5" t="s">
        <v>307</v>
      </c>
      <c r="D18" s="15">
        <v>26</v>
      </c>
      <c r="E18" s="14">
        <v>0.56000000000000005</v>
      </c>
      <c r="F18" s="14">
        <v>0.79</v>
      </c>
      <c r="G18" s="15">
        <v>68</v>
      </c>
      <c r="H18" s="24"/>
      <c r="I18" s="20">
        <v>0.66</v>
      </c>
      <c r="J18" s="20">
        <v>0.72</v>
      </c>
    </row>
    <row r="19" spans="1:10" x14ac:dyDescent="0.45">
      <c r="A19" s="12">
        <v>81</v>
      </c>
      <c r="B19" s="5" t="s">
        <v>272</v>
      </c>
      <c r="C19" s="5" t="s">
        <v>273</v>
      </c>
      <c r="D19" s="15">
        <v>37</v>
      </c>
      <c r="E19" s="14">
        <v>0.56999999999999995</v>
      </c>
      <c r="F19" s="14">
        <v>0.81</v>
      </c>
      <c r="G19" s="15">
        <v>66</v>
      </c>
      <c r="H19" s="24"/>
      <c r="I19" s="20">
        <v>0.66</v>
      </c>
      <c r="J19" s="20">
        <v>0.72</v>
      </c>
    </row>
    <row r="20" spans="1:10" x14ac:dyDescent="0.45">
      <c r="A20" s="12">
        <v>7</v>
      </c>
      <c r="B20" s="5" t="s">
        <v>164</v>
      </c>
      <c r="C20" s="5" t="s">
        <v>165</v>
      </c>
      <c r="D20" s="15">
        <v>13</v>
      </c>
      <c r="E20" s="14">
        <v>0.57999999999999996</v>
      </c>
      <c r="F20" s="14">
        <v>0.57999999999999996</v>
      </c>
      <c r="G20" s="15">
        <v>62</v>
      </c>
      <c r="H20" s="24"/>
      <c r="I20" s="20">
        <v>0.66</v>
      </c>
      <c r="J20" s="20">
        <v>0.72</v>
      </c>
    </row>
    <row r="21" spans="1:10" x14ac:dyDescent="0.45">
      <c r="A21" s="12">
        <v>31</v>
      </c>
      <c r="B21" s="5" t="s">
        <v>209</v>
      </c>
      <c r="C21" s="5" t="s">
        <v>210</v>
      </c>
      <c r="D21" s="15">
        <v>23</v>
      </c>
      <c r="E21" s="14">
        <v>0.57999999999999996</v>
      </c>
      <c r="F21" s="14">
        <v>0.66</v>
      </c>
      <c r="G21" s="15">
        <v>64</v>
      </c>
      <c r="H21" s="24"/>
      <c r="I21" s="20">
        <v>0.66</v>
      </c>
      <c r="J21" s="20">
        <v>0.72</v>
      </c>
    </row>
    <row r="22" spans="1:10" x14ac:dyDescent="0.45">
      <c r="A22" s="12">
        <v>84</v>
      </c>
      <c r="B22" s="5" t="s">
        <v>354</v>
      </c>
      <c r="C22" s="5" t="s">
        <v>355</v>
      </c>
      <c r="D22" s="15">
        <v>10</v>
      </c>
      <c r="E22" s="14">
        <v>0.57999999999999996</v>
      </c>
      <c r="F22" s="14">
        <v>0.7</v>
      </c>
      <c r="G22" s="15">
        <v>65</v>
      </c>
      <c r="H22" s="24"/>
      <c r="I22" s="20">
        <v>0.66</v>
      </c>
      <c r="J22" s="20">
        <v>0.72</v>
      </c>
    </row>
    <row r="23" spans="1:10" x14ac:dyDescent="0.45">
      <c r="A23" s="12">
        <v>87</v>
      </c>
      <c r="B23" s="5" t="s">
        <v>144</v>
      </c>
      <c r="C23" s="5" t="s">
        <v>145</v>
      </c>
      <c r="D23" s="15">
        <v>13</v>
      </c>
      <c r="E23" s="14">
        <v>0.57999999999999996</v>
      </c>
      <c r="F23" s="14">
        <v>0.13</v>
      </c>
      <c r="G23" s="15">
        <v>62</v>
      </c>
      <c r="H23" s="24"/>
      <c r="I23" s="20">
        <v>0.66</v>
      </c>
      <c r="J23" s="20">
        <v>0.72</v>
      </c>
    </row>
    <row r="24" spans="1:10" x14ac:dyDescent="0.45">
      <c r="A24" s="12">
        <v>145</v>
      </c>
      <c r="B24" s="5" t="s">
        <v>136</v>
      </c>
      <c r="C24" s="5" t="s">
        <v>137</v>
      </c>
      <c r="D24" s="15">
        <v>45</v>
      </c>
      <c r="E24" s="14">
        <v>0.6</v>
      </c>
      <c r="F24" s="14">
        <v>0.69</v>
      </c>
      <c r="G24" s="15">
        <v>61</v>
      </c>
      <c r="H24" s="24"/>
      <c r="I24" s="20">
        <v>0.66</v>
      </c>
      <c r="J24" s="20">
        <v>0.72</v>
      </c>
    </row>
    <row r="25" spans="1:10" x14ac:dyDescent="0.45">
      <c r="A25" s="12">
        <v>147</v>
      </c>
      <c r="B25" s="5" t="s">
        <v>336</v>
      </c>
      <c r="C25" s="5" t="s">
        <v>337</v>
      </c>
      <c r="D25" s="15">
        <v>12</v>
      </c>
      <c r="E25" s="14">
        <v>0.6</v>
      </c>
      <c r="F25" s="14">
        <v>0.75</v>
      </c>
      <c r="G25" s="15">
        <v>60</v>
      </c>
      <c r="H25" s="24"/>
      <c r="I25" s="20">
        <v>0.66</v>
      </c>
      <c r="J25" s="20">
        <v>0.72</v>
      </c>
    </row>
    <row r="26" spans="1:10" x14ac:dyDescent="0.45">
      <c r="A26" s="12">
        <v>45</v>
      </c>
      <c r="B26" s="5" t="s">
        <v>201</v>
      </c>
      <c r="C26" s="5" t="s">
        <v>202</v>
      </c>
      <c r="D26" s="15">
        <v>14</v>
      </c>
      <c r="E26" s="14">
        <v>0.61</v>
      </c>
      <c r="F26" s="14">
        <v>0.64</v>
      </c>
      <c r="G26" s="15">
        <v>57</v>
      </c>
      <c r="H26" s="24"/>
      <c r="I26" s="20">
        <v>0.66</v>
      </c>
      <c r="J26" s="20">
        <v>0.72</v>
      </c>
    </row>
    <row r="27" spans="1:10" x14ac:dyDescent="0.45">
      <c r="A27" s="12">
        <v>47</v>
      </c>
      <c r="B27" s="5" t="s">
        <v>36</v>
      </c>
      <c r="C27" s="5" t="s">
        <v>37</v>
      </c>
      <c r="D27" s="15">
        <v>30</v>
      </c>
      <c r="E27" s="14">
        <v>0.61</v>
      </c>
      <c r="F27" s="14">
        <v>0.72</v>
      </c>
      <c r="G27" s="15">
        <v>56</v>
      </c>
      <c r="H27" s="24"/>
      <c r="I27" s="20">
        <v>0.66</v>
      </c>
      <c r="J27" s="20">
        <v>0.72</v>
      </c>
    </row>
    <row r="28" spans="1:10" x14ac:dyDescent="0.45">
      <c r="A28" s="12">
        <v>82</v>
      </c>
      <c r="B28" s="5" t="s">
        <v>124</v>
      </c>
      <c r="C28" s="5" t="s">
        <v>125</v>
      </c>
      <c r="D28" s="15">
        <v>49</v>
      </c>
      <c r="E28" s="14">
        <v>0.61</v>
      </c>
      <c r="F28" s="14">
        <v>0.81</v>
      </c>
      <c r="G28" s="15">
        <v>54</v>
      </c>
      <c r="H28" s="24"/>
      <c r="I28" s="20">
        <v>0.66</v>
      </c>
      <c r="J28" s="20">
        <v>0.72</v>
      </c>
    </row>
    <row r="29" spans="1:10" x14ac:dyDescent="0.45">
      <c r="A29" s="12">
        <v>171</v>
      </c>
      <c r="B29" s="5" t="s">
        <v>403</v>
      </c>
      <c r="C29" s="5" t="s">
        <v>404</v>
      </c>
      <c r="D29" s="15">
        <v>19</v>
      </c>
      <c r="E29" s="14">
        <v>0.61</v>
      </c>
      <c r="F29" s="14">
        <v>0.75</v>
      </c>
      <c r="G29" s="15">
        <v>58</v>
      </c>
      <c r="H29" s="24"/>
      <c r="I29" s="20">
        <v>0.66</v>
      </c>
      <c r="J29" s="20">
        <v>0.72</v>
      </c>
    </row>
    <row r="30" spans="1:10" x14ac:dyDescent="0.45">
      <c r="A30" s="12">
        <v>116</v>
      </c>
      <c r="B30" s="5" t="s">
        <v>84</v>
      </c>
      <c r="C30" s="5" t="s">
        <v>85</v>
      </c>
      <c r="D30" s="15">
        <v>29</v>
      </c>
      <c r="E30" s="14">
        <v>0.61</v>
      </c>
      <c r="F30" s="14">
        <v>0.59</v>
      </c>
      <c r="G30" s="15">
        <v>55</v>
      </c>
      <c r="H30" s="24"/>
      <c r="I30" s="20">
        <v>0.66</v>
      </c>
      <c r="J30" s="20">
        <v>0.72</v>
      </c>
    </row>
    <row r="31" spans="1:10" x14ac:dyDescent="0.45">
      <c r="A31" s="12">
        <v>149</v>
      </c>
      <c r="B31" s="5" t="s">
        <v>54</v>
      </c>
      <c r="C31" s="5" t="s">
        <v>55</v>
      </c>
      <c r="D31" s="15">
        <v>11</v>
      </c>
      <c r="E31" s="14">
        <v>0.61</v>
      </c>
      <c r="F31" s="14">
        <v>0.57999999999999996</v>
      </c>
      <c r="G31" s="15">
        <v>53</v>
      </c>
      <c r="H31" s="24"/>
      <c r="I31" s="20">
        <v>0.66</v>
      </c>
      <c r="J31" s="20">
        <v>0.72</v>
      </c>
    </row>
    <row r="32" spans="1:10" x14ac:dyDescent="0.45">
      <c r="A32" s="12">
        <v>162</v>
      </c>
      <c r="B32" s="5" t="s">
        <v>219</v>
      </c>
      <c r="C32" s="5" t="s">
        <v>220</v>
      </c>
      <c r="D32" s="15">
        <v>57</v>
      </c>
      <c r="E32" s="14">
        <v>0.61</v>
      </c>
      <c r="F32" s="14">
        <v>0.7</v>
      </c>
      <c r="G32" s="15">
        <v>58</v>
      </c>
      <c r="H32" s="24"/>
      <c r="I32" s="20">
        <v>0.66</v>
      </c>
      <c r="J32" s="20">
        <v>0.72</v>
      </c>
    </row>
    <row r="33" spans="1:10" x14ac:dyDescent="0.45">
      <c r="A33" s="12">
        <v>48</v>
      </c>
      <c r="B33" s="5" t="s">
        <v>142</v>
      </c>
      <c r="C33" s="5" t="s">
        <v>143</v>
      </c>
      <c r="D33" s="15">
        <v>15</v>
      </c>
      <c r="E33" s="14">
        <v>0.63</v>
      </c>
      <c r="F33" s="14">
        <v>0.74</v>
      </c>
      <c r="G33" s="15">
        <v>49</v>
      </c>
      <c r="H33" s="24"/>
      <c r="I33" s="20">
        <v>0.66</v>
      </c>
      <c r="J33" s="20">
        <v>0.72</v>
      </c>
    </row>
    <row r="34" spans="1:10" x14ac:dyDescent="0.45">
      <c r="A34" s="12">
        <v>80</v>
      </c>
      <c r="B34" s="5" t="s">
        <v>166</v>
      </c>
      <c r="C34" s="5" t="s">
        <v>167</v>
      </c>
      <c r="D34" s="15">
        <v>16</v>
      </c>
      <c r="E34" s="14">
        <v>0.63</v>
      </c>
      <c r="F34" s="14">
        <v>0.67</v>
      </c>
      <c r="G34" s="15">
        <v>51</v>
      </c>
      <c r="H34" s="24"/>
      <c r="I34" s="20">
        <v>0.66</v>
      </c>
      <c r="J34" s="20">
        <v>0.72</v>
      </c>
    </row>
    <row r="35" spans="1:10" x14ac:dyDescent="0.45">
      <c r="A35" s="12">
        <v>98</v>
      </c>
      <c r="B35" s="5" t="s">
        <v>104</v>
      </c>
      <c r="C35" s="5" t="s">
        <v>105</v>
      </c>
      <c r="D35" s="15">
        <v>63</v>
      </c>
      <c r="E35" s="14">
        <v>0.63</v>
      </c>
      <c r="F35" s="14">
        <v>0.71</v>
      </c>
      <c r="G35" s="15">
        <v>50</v>
      </c>
      <c r="H35" s="24"/>
      <c r="I35" s="20">
        <v>0.66</v>
      </c>
      <c r="J35" s="20">
        <v>0.72</v>
      </c>
    </row>
    <row r="36" spans="1:10" x14ac:dyDescent="0.45">
      <c r="A36" s="12">
        <v>104</v>
      </c>
      <c r="B36" s="5" t="s">
        <v>68</v>
      </c>
      <c r="C36" s="5" t="s">
        <v>69</v>
      </c>
      <c r="D36" s="15">
        <v>40</v>
      </c>
      <c r="E36" s="14">
        <v>0.63</v>
      </c>
      <c r="F36" s="14">
        <v>0.7</v>
      </c>
      <c r="G36" s="15">
        <v>51</v>
      </c>
      <c r="H36" s="24"/>
      <c r="I36" s="20">
        <v>0.66</v>
      </c>
      <c r="J36" s="20">
        <v>0.72</v>
      </c>
    </row>
    <row r="37" spans="1:10" x14ac:dyDescent="0.45">
      <c r="A37" s="12">
        <v>2</v>
      </c>
      <c r="B37" s="5" t="s">
        <v>288</v>
      </c>
      <c r="C37" s="5" t="s">
        <v>289</v>
      </c>
      <c r="D37" s="15">
        <v>41</v>
      </c>
      <c r="E37" s="14">
        <v>0.64</v>
      </c>
      <c r="F37" s="14">
        <v>0.68</v>
      </c>
      <c r="G37" s="15">
        <v>46</v>
      </c>
      <c r="H37" s="24"/>
      <c r="I37" s="20">
        <v>0.66</v>
      </c>
      <c r="J37" s="20">
        <v>0.72</v>
      </c>
    </row>
    <row r="38" spans="1:10" x14ac:dyDescent="0.45">
      <c r="A38" s="12">
        <v>25</v>
      </c>
      <c r="B38" s="5" t="s">
        <v>245</v>
      </c>
      <c r="C38" s="5" t="s">
        <v>246</v>
      </c>
      <c r="D38" s="15">
        <v>21</v>
      </c>
      <c r="E38" s="14">
        <v>0.64</v>
      </c>
      <c r="F38" s="14">
        <v>0.76</v>
      </c>
      <c r="G38" s="15">
        <v>45</v>
      </c>
      <c r="H38" s="24"/>
      <c r="I38" s="20">
        <v>0.66</v>
      </c>
      <c r="J38" s="20">
        <v>0.72</v>
      </c>
    </row>
    <row r="39" spans="1:10" x14ac:dyDescent="0.45">
      <c r="A39" s="12">
        <v>132</v>
      </c>
      <c r="B39" s="5" t="s">
        <v>138</v>
      </c>
      <c r="C39" s="5" t="s">
        <v>139</v>
      </c>
      <c r="D39" s="15">
        <v>20</v>
      </c>
      <c r="E39" s="14">
        <v>0.64</v>
      </c>
      <c r="F39" s="14">
        <v>0.7</v>
      </c>
      <c r="G39" s="15">
        <v>47</v>
      </c>
      <c r="H39" s="24"/>
      <c r="I39" s="20">
        <v>0.66</v>
      </c>
      <c r="J39" s="20">
        <v>0.72</v>
      </c>
    </row>
    <row r="40" spans="1:10" x14ac:dyDescent="0.45">
      <c r="A40" s="12">
        <v>148</v>
      </c>
      <c r="B40" s="5" t="s">
        <v>356</v>
      </c>
      <c r="C40" s="5" t="s">
        <v>357</v>
      </c>
      <c r="D40" s="15">
        <v>40</v>
      </c>
      <c r="E40" s="14">
        <v>0.64</v>
      </c>
      <c r="F40" s="14">
        <v>0.78</v>
      </c>
      <c r="G40" s="15">
        <v>44</v>
      </c>
      <c r="H40" s="24"/>
      <c r="I40" s="20">
        <v>0.66</v>
      </c>
      <c r="J40" s="20">
        <v>0.72</v>
      </c>
    </row>
    <row r="41" spans="1:10" x14ac:dyDescent="0.45">
      <c r="A41" s="12">
        <v>163</v>
      </c>
      <c r="B41" s="5" t="s">
        <v>235</v>
      </c>
      <c r="C41" s="5" t="s">
        <v>236</v>
      </c>
      <c r="D41" s="15">
        <v>24</v>
      </c>
      <c r="E41" s="14">
        <v>0.64</v>
      </c>
      <c r="F41" s="14">
        <v>0.72699999999999998</v>
      </c>
      <c r="G41" s="15">
        <v>48</v>
      </c>
      <c r="H41" s="24"/>
      <c r="I41" s="20">
        <v>0.66</v>
      </c>
      <c r="J41" s="20">
        <v>0.72</v>
      </c>
    </row>
    <row r="42" spans="1:10" x14ac:dyDescent="0.45">
      <c r="A42" s="12">
        <v>37</v>
      </c>
      <c r="B42" s="5" t="s">
        <v>180</v>
      </c>
      <c r="C42" s="5" t="s">
        <v>181</v>
      </c>
      <c r="D42" s="15">
        <v>10</v>
      </c>
      <c r="E42" s="14">
        <v>0.65</v>
      </c>
      <c r="F42" s="14">
        <v>0.72</v>
      </c>
      <c r="G42" s="15">
        <v>43</v>
      </c>
      <c r="H42" s="24"/>
      <c r="I42" s="20">
        <v>0.66</v>
      </c>
      <c r="J42" s="20">
        <v>0.72</v>
      </c>
    </row>
    <row r="43" spans="1:10" x14ac:dyDescent="0.45">
      <c r="A43" s="12">
        <v>120</v>
      </c>
      <c r="B43" s="5" t="s">
        <v>46</v>
      </c>
      <c r="C43" s="5" t="s">
        <v>47</v>
      </c>
      <c r="D43" s="15">
        <v>18</v>
      </c>
      <c r="E43" s="14">
        <v>0.65</v>
      </c>
      <c r="F43" s="14">
        <v>0.82099999999999995</v>
      </c>
      <c r="G43" s="15">
        <v>42</v>
      </c>
      <c r="H43" s="24"/>
      <c r="I43" s="20">
        <v>0.66</v>
      </c>
      <c r="J43" s="20">
        <v>0.72</v>
      </c>
    </row>
    <row r="44" spans="1:10" x14ac:dyDescent="0.45">
      <c r="A44" s="12">
        <v>39</v>
      </c>
      <c r="B44" s="5" t="s">
        <v>205</v>
      </c>
      <c r="C44" s="5" t="s">
        <v>206</v>
      </c>
      <c r="D44" s="15">
        <v>8</v>
      </c>
      <c r="E44" s="14">
        <v>0.66</v>
      </c>
      <c r="F44" s="14">
        <v>0.76</v>
      </c>
      <c r="G44" s="15">
        <v>41</v>
      </c>
      <c r="H44" s="24"/>
      <c r="I44" s="20">
        <v>0.66</v>
      </c>
      <c r="J44" s="20">
        <v>0.72</v>
      </c>
    </row>
    <row r="45" spans="1:10" x14ac:dyDescent="0.45">
      <c r="A45" s="12">
        <v>75</v>
      </c>
      <c r="B45" s="5" t="s">
        <v>310</v>
      </c>
      <c r="C45" s="5" t="s">
        <v>311</v>
      </c>
      <c r="D45" s="15">
        <v>14</v>
      </c>
      <c r="E45" s="14">
        <v>0.66</v>
      </c>
      <c r="F45" s="14">
        <v>0.77</v>
      </c>
      <c r="G45" s="15">
        <v>40</v>
      </c>
      <c r="H45" s="24"/>
      <c r="I45" s="20">
        <v>0.66</v>
      </c>
      <c r="J45" s="20">
        <v>0.72</v>
      </c>
    </row>
    <row r="46" spans="1:10" x14ac:dyDescent="0.45">
      <c r="A46" s="12">
        <v>170</v>
      </c>
      <c r="B46" s="5" t="s">
        <v>405</v>
      </c>
      <c r="C46" s="5" t="s">
        <v>406</v>
      </c>
      <c r="D46" s="15">
        <v>19</v>
      </c>
      <c r="E46" s="14">
        <v>0.67</v>
      </c>
      <c r="F46" s="15" t="s">
        <v>200</v>
      </c>
      <c r="G46" s="15">
        <v>38</v>
      </c>
      <c r="H46" s="24"/>
      <c r="I46" s="20">
        <v>0.66</v>
      </c>
      <c r="J46" s="20">
        <v>0.72</v>
      </c>
    </row>
    <row r="47" spans="1:10" x14ac:dyDescent="0.45">
      <c r="A47" s="12">
        <v>109</v>
      </c>
      <c r="B47" s="5" t="s">
        <v>192</v>
      </c>
      <c r="C47" s="5" t="s">
        <v>193</v>
      </c>
      <c r="D47" s="15">
        <v>21</v>
      </c>
      <c r="E47" s="14">
        <v>0.67</v>
      </c>
      <c r="F47" s="14">
        <v>0.75</v>
      </c>
      <c r="G47" s="15">
        <v>39</v>
      </c>
      <c r="H47" s="24"/>
      <c r="I47" s="20">
        <v>0.66</v>
      </c>
      <c r="J47" s="20">
        <v>0.72</v>
      </c>
    </row>
    <row r="48" spans="1:10" x14ac:dyDescent="0.45">
      <c r="A48" s="12">
        <v>8</v>
      </c>
      <c r="B48" s="5" t="s">
        <v>241</v>
      </c>
      <c r="C48" s="5" t="s">
        <v>242</v>
      </c>
      <c r="D48" s="15">
        <v>15</v>
      </c>
      <c r="E48" s="14">
        <v>0.68</v>
      </c>
      <c r="F48" s="14">
        <v>0.68</v>
      </c>
      <c r="G48" s="15">
        <v>35</v>
      </c>
      <c r="H48" s="24"/>
      <c r="I48" s="20">
        <v>0.66</v>
      </c>
      <c r="J48" s="20">
        <v>0.72</v>
      </c>
    </row>
    <row r="49" spans="1:10" x14ac:dyDescent="0.45">
      <c r="A49" s="12">
        <v>51</v>
      </c>
      <c r="B49" s="5" t="s">
        <v>194</v>
      </c>
      <c r="C49" s="5" t="s">
        <v>195</v>
      </c>
      <c r="D49" s="15">
        <v>17</v>
      </c>
      <c r="E49" s="14">
        <v>0.68</v>
      </c>
      <c r="F49" s="14">
        <v>0.75</v>
      </c>
      <c r="G49" s="15">
        <v>37</v>
      </c>
      <c r="H49" s="24"/>
      <c r="I49" s="20">
        <v>0.66</v>
      </c>
      <c r="J49" s="20">
        <v>0.72</v>
      </c>
    </row>
    <row r="50" spans="1:10" x14ac:dyDescent="0.45">
      <c r="A50" s="12">
        <v>71</v>
      </c>
      <c r="B50" s="5" t="s">
        <v>320</v>
      </c>
      <c r="C50" s="5" t="s">
        <v>321</v>
      </c>
      <c r="D50" s="15">
        <v>18</v>
      </c>
      <c r="E50" s="14">
        <v>0.68</v>
      </c>
      <c r="F50" s="14">
        <v>0.78</v>
      </c>
      <c r="G50" s="15">
        <v>36</v>
      </c>
      <c r="H50" s="24"/>
      <c r="I50" s="20">
        <v>0.66</v>
      </c>
      <c r="J50" s="20">
        <v>0.72</v>
      </c>
    </row>
    <row r="51" spans="1:10" x14ac:dyDescent="0.45">
      <c r="A51" s="12">
        <v>3</v>
      </c>
      <c r="B51" s="5" t="s">
        <v>211</v>
      </c>
      <c r="C51" s="5" t="s">
        <v>212</v>
      </c>
      <c r="D51" s="15">
        <v>28</v>
      </c>
      <c r="E51" s="14">
        <v>0.69</v>
      </c>
      <c r="F51" s="14">
        <v>0.84</v>
      </c>
      <c r="G51" s="15">
        <v>32</v>
      </c>
      <c r="H51" s="24"/>
      <c r="I51" s="20">
        <v>0.66</v>
      </c>
      <c r="J51" s="20">
        <v>0.72</v>
      </c>
    </row>
    <row r="52" spans="1:10" x14ac:dyDescent="0.45">
      <c r="A52" s="12">
        <v>23</v>
      </c>
      <c r="B52" s="5" t="s">
        <v>58</v>
      </c>
      <c r="C52" s="5" t="s">
        <v>59</v>
      </c>
      <c r="D52" s="15">
        <v>12</v>
      </c>
      <c r="E52" s="14">
        <v>0.69</v>
      </c>
      <c r="F52" s="14">
        <v>0.63</v>
      </c>
      <c r="G52" s="15">
        <v>32</v>
      </c>
      <c r="H52" s="24"/>
      <c r="I52" s="20">
        <v>0.66</v>
      </c>
      <c r="J52" s="20">
        <v>0.72</v>
      </c>
    </row>
    <row r="53" spans="1:10" x14ac:dyDescent="0.45">
      <c r="A53" s="12">
        <v>64</v>
      </c>
      <c r="B53" s="5" t="s">
        <v>162</v>
      </c>
      <c r="C53" s="5" t="s">
        <v>163</v>
      </c>
      <c r="D53" s="15">
        <v>31</v>
      </c>
      <c r="E53" s="14">
        <v>0.69</v>
      </c>
      <c r="F53" s="14">
        <v>0.76</v>
      </c>
      <c r="G53" s="15">
        <v>34</v>
      </c>
      <c r="H53" s="24"/>
      <c r="I53" s="20">
        <v>0.66</v>
      </c>
      <c r="J53" s="20">
        <v>0.72</v>
      </c>
    </row>
    <row r="54" spans="1:10" x14ac:dyDescent="0.45">
      <c r="A54" s="12">
        <v>68</v>
      </c>
      <c r="B54" s="5" t="s">
        <v>40</v>
      </c>
      <c r="C54" s="5" t="s">
        <v>41</v>
      </c>
      <c r="D54" s="15">
        <v>75</v>
      </c>
      <c r="E54" s="14">
        <v>0.69</v>
      </c>
      <c r="F54" s="14">
        <v>0.78</v>
      </c>
      <c r="G54" s="15">
        <v>30</v>
      </c>
      <c r="H54" s="24"/>
      <c r="I54" s="20">
        <v>0.66</v>
      </c>
      <c r="J54" s="20">
        <v>0.72</v>
      </c>
    </row>
    <row r="55" spans="1:10" x14ac:dyDescent="0.45">
      <c r="A55" s="12">
        <v>142</v>
      </c>
      <c r="B55" s="5" t="s">
        <v>146</v>
      </c>
      <c r="C55" s="5" t="s">
        <v>147</v>
      </c>
      <c r="D55" s="15">
        <v>13</v>
      </c>
      <c r="E55" s="14">
        <v>0.69</v>
      </c>
      <c r="F55" s="14">
        <v>0.78</v>
      </c>
      <c r="G55" s="15">
        <v>31</v>
      </c>
      <c r="H55" s="24"/>
      <c r="I55" s="20">
        <v>0.66</v>
      </c>
      <c r="J55" s="20">
        <v>0.72</v>
      </c>
    </row>
    <row r="56" spans="1:10" x14ac:dyDescent="0.45">
      <c r="A56" s="12">
        <v>16</v>
      </c>
      <c r="B56" s="5" t="s">
        <v>118</v>
      </c>
      <c r="C56" s="5" t="s">
        <v>119</v>
      </c>
      <c r="D56" s="15">
        <v>21</v>
      </c>
      <c r="E56" s="14">
        <v>0.71</v>
      </c>
      <c r="F56" s="14">
        <v>0.76</v>
      </c>
      <c r="G56" s="15">
        <v>27</v>
      </c>
      <c r="H56" s="24"/>
      <c r="I56" s="20">
        <v>0.66</v>
      </c>
      <c r="J56" s="20">
        <v>0.72</v>
      </c>
    </row>
    <row r="57" spans="1:10" x14ac:dyDescent="0.45">
      <c r="A57" s="12">
        <v>78</v>
      </c>
      <c r="B57" s="5" t="s">
        <v>174</v>
      </c>
      <c r="C57" s="5" t="s">
        <v>175</v>
      </c>
      <c r="D57" s="15">
        <v>11</v>
      </c>
      <c r="E57" s="14">
        <v>0.71</v>
      </c>
      <c r="F57" s="14">
        <v>0.78</v>
      </c>
      <c r="G57" s="15">
        <v>29</v>
      </c>
      <c r="H57" s="24"/>
      <c r="I57" s="20">
        <v>0.66</v>
      </c>
      <c r="J57" s="20">
        <v>0.72</v>
      </c>
    </row>
    <row r="58" spans="1:10" x14ac:dyDescent="0.45">
      <c r="A58" s="12">
        <v>94</v>
      </c>
      <c r="B58" s="5" t="s">
        <v>362</v>
      </c>
      <c r="C58" s="5" t="s">
        <v>363</v>
      </c>
      <c r="D58" s="15">
        <v>12</v>
      </c>
      <c r="E58" s="14">
        <v>0.71</v>
      </c>
      <c r="F58" s="14">
        <v>0.75</v>
      </c>
      <c r="G58" s="15">
        <v>28</v>
      </c>
      <c r="H58" s="24"/>
      <c r="I58" s="20">
        <v>0.66</v>
      </c>
      <c r="J58" s="20">
        <v>0.72</v>
      </c>
    </row>
    <row r="59" spans="1:10" x14ac:dyDescent="0.45">
      <c r="A59" s="12">
        <v>42</v>
      </c>
      <c r="B59" s="5" t="s">
        <v>290</v>
      </c>
      <c r="C59" s="5" t="s">
        <v>291</v>
      </c>
      <c r="D59" s="15">
        <v>26</v>
      </c>
      <c r="E59" s="14">
        <v>0.72</v>
      </c>
      <c r="F59" s="14">
        <v>0.84</v>
      </c>
      <c r="G59" s="15">
        <v>26</v>
      </c>
      <c r="H59" s="24"/>
      <c r="I59" s="20">
        <v>0.66</v>
      </c>
      <c r="J59" s="20">
        <v>0.72</v>
      </c>
    </row>
    <row r="60" spans="1:10" x14ac:dyDescent="0.45">
      <c r="A60" s="12">
        <v>34</v>
      </c>
      <c r="B60" s="5" t="s">
        <v>120</v>
      </c>
      <c r="C60" s="5" t="s">
        <v>121</v>
      </c>
      <c r="D60" s="15">
        <v>12</v>
      </c>
      <c r="E60" s="14">
        <v>0.73</v>
      </c>
      <c r="F60" s="14">
        <v>0.76</v>
      </c>
      <c r="G60" s="15">
        <v>23</v>
      </c>
      <c r="H60" s="24"/>
      <c r="I60" s="20">
        <v>0.66</v>
      </c>
      <c r="J60" s="20">
        <v>0.72</v>
      </c>
    </row>
    <row r="61" spans="1:10" x14ac:dyDescent="0.45">
      <c r="A61" s="12">
        <v>50</v>
      </c>
      <c r="B61" s="5" t="s">
        <v>284</v>
      </c>
      <c r="C61" s="5" t="s">
        <v>285</v>
      </c>
      <c r="D61" s="15">
        <v>21</v>
      </c>
      <c r="E61" s="14">
        <v>0.73</v>
      </c>
      <c r="F61" s="14">
        <v>0.66</v>
      </c>
      <c r="G61" s="15">
        <v>25</v>
      </c>
      <c r="H61" s="24"/>
      <c r="I61" s="20">
        <v>0.66</v>
      </c>
      <c r="J61" s="20">
        <v>0.72</v>
      </c>
    </row>
    <row r="62" spans="1:10" x14ac:dyDescent="0.45">
      <c r="A62" s="12">
        <v>83</v>
      </c>
      <c r="B62" s="5" t="s">
        <v>100</v>
      </c>
      <c r="C62" s="5" t="s">
        <v>101</v>
      </c>
      <c r="D62" s="15">
        <v>15</v>
      </c>
      <c r="E62" s="14">
        <v>0.73</v>
      </c>
      <c r="F62" s="14">
        <v>0.72</v>
      </c>
      <c r="G62" s="15">
        <v>20</v>
      </c>
      <c r="H62" s="24"/>
      <c r="I62" s="20">
        <v>0.66</v>
      </c>
      <c r="J62" s="20">
        <v>0.72</v>
      </c>
    </row>
    <row r="63" spans="1:10" x14ac:dyDescent="0.45">
      <c r="A63" s="12">
        <v>130</v>
      </c>
      <c r="B63" s="5" t="s">
        <v>50</v>
      </c>
      <c r="C63" s="5" t="s">
        <v>51</v>
      </c>
      <c r="D63" s="15">
        <v>13</v>
      </c>
      <c r="E63" s="14">
        <v>0.73</v>
      </c>
      <c r="F63" s="14">
        <v>0.75</v>
      </c>
      <c r="G63" s="15">
        <v>21</v>
      </c>
      <c r="H63" s="24"/>
      <c r="I63" s="20">
        <v>0.66</v>
      </c>
      <c r="J63" s="20">
        <v>0.72</v>
      </c>
    </row>
    <row r="64" spans="1:10" x14ac:dyDescent="0.45">
      <c r="A64" s="12">
        <v>154</v>
      </c>
      <c r="B64" s="5" t="s">
        <v>190</v>
      </c>
      <c r="C64" s="5" t="s">
        <v>191</v>
      </c>
      <c r="D64" s="15">
        <v>26</v>
      </c>
      <c r="E64" s="14">
        <v>0.73</v>
      </c>
      <c r="F64" s="14">
        <v>0.64</v>
      </c>
      <c r="G64" s="15">
        <v>21</v>
      </c>
      <c r="H64" s="24"/>
      <c r="I64" s="20">
        <v>0.66</v>
      </c>
      <c r="J64" s="20">
        <v>0.72</v>
      </c>
    </row>
    <row r="65" spans="1:10" x14ac:dyDescent="0.45">
      <c r="A65" s="12">
        <v>157</v>
      </c>
      <c r="B65" s="5" t="s">
        <v>128</v>
      </c>
      <c r="C65" s="5" t="s">
        <v>129</v>
      </c>
      <c r="D65" s="15">
        <v>11</v>
      </c>
      <c r="E65" s="14">
        <v>0.73</v>
      </c>
      <c r="F65" s="14">
        <v>0.73</v>
      </c>
      <c r="G65" s="15">
        <v>24</v>
      </c>
      <c r="H65" s="24"/>
      <c r="I65" s="20">
        <v>0.66</v>
      </c>
      <c r="J65" s="20">
        <v>0.72</v>
      </c>
    </row>
    <row r="66" spans="1:10" x14ac:dyDescent="0.45">
      <c r="A66" s="12">
        <v>99</v>
      </c>
      <c r="B66" s="5" t="s">
        <v>237</v>
      </c>
      <c r="C66" s="5" t="s">
        <v>238</v>
      </c>
      <c r="D66" s="15">
        <v>13</v>
      </c>
      <c r="E66" s="14">
        <v>0.75</v>
      </c>
      <c r="F66" s="14">
        <v>0.71</v>
      </c>
      <c r="G66" s="15">
        <v>19</v>
      </c>
      <c r="H66" s="24"/>
      <c r="I66" s="20">
        <v>0.66</v>
      </c>
      <c r="J66" s="20">
        <v>0.72</v>
      </c>
    </row>
    <row r="67" spans="1:10" x14ac:dyDescent="0.45">
      <c r="A67" s="12">
        <v>24</v>
      </c>
      <c r="B67" s="5" t="s">
        <v>182</v>
      </c>
      <c r="C67" s="5" t="s">
        <v>183</v>
      </c>
      <c r="D67" s="15">
        <v>29</v>
      </c>
      <c r="E67" s="14">
        <v>0.77</v>
      </c>
      <c r="F67" s="14">
        <v>0.86</v>
      </c>
      <c r="G67" s="15">
        <v>17</v>
      </c>
      <c r="H67" s="24"/>
      <c r="I67" s="20">
        <v>0.66</v>
      </c>
      <c r="J67" s="20">
        <v>0.72</v>
      </c>
    </row>
    <row r="68" spans="1:10" x14ac:dyDescent="0.45">
      <c r="A68" s="12">
        <v>97</v>
      </c>
      <c r="B68" s="5" t="s">
        <v>42</v>
      </c>
      <c r="C68" s="5" t="s">
        <v>43</v>
      </c>
      <c r="D68" s="15">
        <v>12</v>
      </c>
      <c r="E68" s="14">
        <v>0.77</v>
      </c>
      <c r="F68" s="14">
        <v>0.81</v>
      </c>
      <c r="G68" s="15">
        <v>16</v>
      </c>
      <c r="H68" s="24"/>
      <c r="I68" s="20">
        <v>0.66</v>
      </c>
      <c r="J68" s="20">
        <v>0.72</v>
      </c>
    </row>
    <row r="69" spans="1:10" x14ac:dyDescent="0.45">
      <c r="A69" s="12">
        <v>110</v>
      </c>
      <c r="B69" s="5" t="s">
        <v>44</v>
      </c>
      <c r="C69" s="5" t="s">
        <v>45</v>
      </c>
      <c r="D69" s="15">
        <v>15</v>
      </c>
      <c r="E69" s="14">
        <v>0.77</v>
      </c>
      <c r="F69" s="14">
        <v>0.83</v>
      </c>
      <c r="G69" s="15">
        <v>18</v>
      </c>
      <c r="H69" s="24"/>
      <c r="I69" s="20">
        <v>0.66</v>
      </c>
      <c r="J69" s="20">
        <v>0.72</v>
      </c>
    </row>
    <row r="70" spans="1:10" x14ac:dyDescent="0.45">
      <c r="A70" s="12">
        <v>6</v>
      </c>
      <c r="B70" s="5" t="s">
        <v>296</v>
      </c>
      <c r="C70" s="5" t="s">
        <v>297</v>
      </c>
      <c r="D70" s="15">
        <v>12</v>
      </c>
      <c r="E70" s="14">
        <v>0.79</v>
      </c>
      <c r="F70" s="15" t="s">
        <v>200</v>
      </c>
      <c r="G70" s="15">
        <v>11</v>
      </c>
      <c r="H70" s="24"/>
      <c r="I70" s="20">
        <v>0.66</v>
      </c>
      <c r="J70" s="20">
        <v>0.72</v>
      </c>
    </row>
    <row r="71" spans="1:10" x14ac:dyDescent="0.45">
      <c r="A71" s="12">
        <v>28</v>
      </c>
      <c r="B71" s="5" t="s">
        <v>243</v>
      </c>
      <c r="C71" s="5" t="s">
        <v>244</v>
      </c>
      <c r="D71" s="15">
        <v>18</v>
      </c>
      <c r="E71" s="14">
        <v>0.79</v>
      </c>
      <c r="F71" s="14">
        <v>0.66</v>
      </c>
      <c r="G71" s="15">
        <v>11</v>
      </c>
      <c r="H71" s="24"/>
      <c r="I71" s="20">
        <v>0.66</v>
      </c>
      <c r="J71" s="20">
        <v>0.72</v>
      </c>
    </row>
    <row r="72" spans="1:10" x14ac:dyDescent="0.45">
      <c r="A72" s="12">
        <v>124</v>
      </c>
      <c r="B72" s="5" t="s">
        <v>86</v>
      </c>
      <c r="C72" s="5" t="s">
        <v>87</v>
      </c>
      <c r="D72" s="15">
        <v>41</v>
      </c>
      <c r="E72" s="14">
        <v>0.79</v>
      </c>
      <c r="F72" s="14">
        <v>0.79</v>
      </c>
      <c r="G72" s="15">
        <v>14</v>
      </c>
      <c r="H72" s="24"/>
      <c r="I72" s="20">
        <v>0.66</v>
      </c>
      <c r="J72" s="20">
        <v>0.72</v>
      </c>
    </row>
    <row r="73" spans="1:10" x14ac:dyDescent="0.45">
      <c r="A73" s="12">
        <v>144</v>
      </c>
      <c r="B73" s="5" t="s">
        <v>52</v>
      </c>
      <c r="C73" s="5" t="s">
        <v>53</v>
      </c>
      <c r="D73" s="15">
        <v>24</v>
      </c>
      <c r="E73" s="14">
        <v>0.79</v>
      </c>
      <c r="F73" s="14">
        <v>0.67</v>
      </c>
      <c r="G73" s="15">
        <v>11</v>
      </c>
      <c r="H73" s="24"/>
      <c r="I73" s="20">
        <v>0.66</v>
      </c>
      <c r="J73" s="20">
        <v>0.72</v>
      </c>
    </row>
    <row r="74" spans="1:10" x14ac:dyDescent="0.45">
      <c r="A74" s="12">
        <v>161</v>
      </c>
      <c r="B74" s="5" t="s">
        <v>350</v>
      </c>
      <c r="C74" s="5" t="s">
        <v>351</v>
      </c>
      <c r="D74" s="15">
        <v>14</v>
      </c>
      <c r="E74" s="14">
        <v>0.79</v>
      </c>
      <c r="F74" s="14">
        <v>0.72</v>
      </c>
      <c r="G74" s="15">
        <v>15</v>
      </c>
      <c r="H74" s="24"/>
      <c r="I74" s="20">
        <v>0.66</v>
      </c>
      <c r="J74" s="20">
        <v>0.72</v>
      </c>
    </row>
    <row r="75" spans="1:10" x14ac:dyDescent="0.45">
      <c r="A75" s="12">
        <v>117</v>
      </c>
      <c r="B75" s="5" t="s">
        <v>213</v>
      </c>
      <c r="C75" s="5" t="s">
        <v>214</v>
      </c>
      <c r="D75" s="15">
        <v>10</v>
      </c>
      <c r="E75" s="14">
        <v>0.8</v>
      </c>
      <c r="F75" s="14">
        <v>0.88</v>
      </c>
      <c r="G75" s="15">
        <v>10</v>
      </c>
      <c r="H75" s="24"/>
      <c r="I75" s="20">
        <v>0.66</v>
      </c>
      <c r="J75" s="20">
        <v>0.72</v>
      </c>
    </row>
    <row r="76" spans="1:10" x14ac:dyDescent="0.45">
      <c r="A76" s="12">
        <v>60</v>
      </c>
      <c r="B76" s="5" t="s">
        <v>112</v>
      </c>
      <c r="C76" s="5" t="s">
        <v>113</v>
      </c>
      <c r="D76" s="15">
        <v>14</v>
      </c>
      <c r="E76" s="14">
        <v>0.82</v>
      </c>
      <c r="F76" s="14">
        <v>0.8</v>
      </c>
      <c r="G76" s="15">
        <v>8</v>
      </c>
      <c r="H76" s="24"/>
      <c r="I76" s="20">
        <v>0.66</v>
      </c>
      <c r="J76" s="20">
        <v>0.72</v>
      </c>
    </row>
    <row r="77" spans="1:10" x14ac:dyDescent="0.45">
      <c r="A77" s="12">
        <v>63</v>
      </c>
      <c r="B77" s="5" t="s">
        <v>38</v>
      </c>
      <c r="C77" s="5" t="s">
        <v>39</v>
      </c>
      <c r="D77" s="15">
        <v>11</v>
      </c>
      <c r="E77" s="14">
        <v>0.82</v>
      </c>
      <c r="F77" s="14">
        <v>0.73070000000000002</v>
      </c>
      <c r="G77" s="15">
        <v>9</v>
      </c>
      <c r="H77" s="24"/>
      <c r="I77" s="20">
        <v>0.66</v>
      </c>
      <c r="J77" s="20">
        <v>0.72</v>
      </c>
    </row>
    <row r="78" spans="1:10" x14ac:dyDescent="0.45">
      <c r="A78" s="12">
        <v>92</v>
      </c>
      <c r="B78" s="5" t="s">
        <v>150</v>
      </c>
      <c r="C78" s="5" t="s">
        <v>151</v>
      </c>
      <c r="D78" s="15">
        <v>11</v>
      </c>
      <c r="E78" s="14">
        <v>0.86</v>
      </c>
      <c r="F78" s="14">
        <v>1</v>
      </c>
      <c r="G78" s="15">
        <v>7</v>
      </c>
      <c r="H78" s="24"/>
      <c r="I78" s="20">
        <v>0.66</v>
      </c>
      <c r="J78" s="20">
        <v>0.72</v>
      </c>
    </row>
    <row r="79" spans="1:10" x14ac:dyDescent="0.45">
      <c r="A79" s="12">
        <v>36</v>
      </c>
      <c r="B79" s="5" t="s">
        <v>294</v>
      </c>
      <c r="C79" s="5" t="s">
        <v>295</v>
      </c>
      <c r="D79" s="15">
        <v>13</v>
      </c>
      <c r="E79" s="14">
        <v>0.87</v>
      </c>
      <c r="F79" s="14">
        <v>0.82</v>
      </c>
      <c r="G79" s="15">
        <v>5</v>
      </c>
      <c r="H79" s="24"/>
      <c r="I79" s="20">
        <v>0.66</v>
      </c>
      <c r="J79" s="20">
        <v>0.72</v>
      </c>
    </row>
    <row r="80" spans="1:10" x14ac:dyDescent="0.45">
      <c r="A80" s="12">
        <v>129</v>
      </c>
      <c r="B80" s="5" t="s">
        <v>260</v>
      </c>
      <c r="C80" s="5" t="s">
        <v>261</v>
      </c>
      <c r="D80" s="15">
        <v>13</v>
      </c>
      <c r="E80" s="14">
        <v>0.87</v>
      </c>
      <c r="F80" s="14">
        <v>0.71</v>
      </c>
      <c r="G80" s="15">
        <v>5</v>
      </c>
      <c r="H80" s="24"/>
      <c r="I80" s="20">
        <v>0.66</v>
      </c>
      <c r="J80" s="20">
        <v>0.72</v>
      </c>
    </row>
    <row r="81" spans="1:10" x14ac:dyDescent="0.45">
      <c r="A81" s="12">
        <v>114</v>
      </c>
      <c r="B81" s="5" t="s">
        <v>227</v>
      </c>
      <c r="C81" s="5" t="s">
        <v>228</v>
      </c>
      <c r="D81" s="15">
        <v>38</v>
      </c>
      <c r="E81" s="14">
        <v>0.88</v>
      </c>
      <c r="F81" s="14">
        <v>0.76</v>
      </c>
      <c r="G81" s="15">
        <v>4</v>
      </c>
      <c r="H81" s="24"/>
      <c r="I81" s="20">
        <v>0.66</v>
      </c>
      <c r="J81" s="20">
        <v>0.72</v>
      </c>
    </row>
    <row r="82" spans="1:10" x14ac:dyDescent="0.45">
      <c r="A82" s="12">
        <v>113</v>
      </c>
      <c r="B82" s="5" t="s">
        <v>229</v>
      </c>
      <c r="C82" s="5" t="s">
        <v>230</v>
      </c>
      <c r="D82" s="15">
        <v>45</v>
      </c>
      <c r="E82" s="14">
        <v>0.89</v>
      </c>
      <c r="F82" s="14">
        <v>0.63</v>
      </c>
      <c r="G82" s="15">
        <v>3</v>
      </c>
      <c r="H82" s="24"/>
      <c r="I82" s="20">
        <v>0.66</v>
      </c>
      <c r="J82" s="20">
        <v>0.72</v>
      </c>
    </row>
    <row r="83" spans="1:10" x14ac:dyDescent="0.45">
      <c r="A83" s="12">
        <v>73</v>
      </c>
      <c r="B83" s="5" t="s">
        <v>134</v>
      </c>
      <c r="C83" s="5" t="s">
        <v>135</v>
      </c>
      <c r="D83" s="15">
        <v>10</v>
      </c>
      <c r="E83" s="14">
        <v>0.9</v>
      </c>
      <c r="F83" s="14">
        <v>0.90400000000000003</v>
      </c>
      <c r="G83" s="15">
        <v>2</v>
      </c>
      <c r="H83" s="24"/>
      <c r="I83" s="20">
        <v>0.66</v>
      </c>
      <c r="J83" s="20">
        <v>0.72</v>
      </c>
    </row>
    <row r="84" spans="1:10" x14ac:dyDescent="0.45">
      <c r="A84" s="12">
        <v>168</v>
      </c>
      <c r="B84" s="5" t="s">
        <v>407</v>
      </c>
      <c r="C84" s="5" t="s">
        <v>408</v>
      </c>
      <c r="D84" s="15">
        <v>22</v>
      </c>
      <c r="E84" s="14">
        <v>0.94</v>
      </c>
      <c r="F84" s="15" t="s">
        <v>200</v>
      </c>
      <c r="G84" s="15">
        <v>1</v>
      </c>
      <c r="H84" s="24"/>
      <c r="I84" s="20">
        <v>0.66</v>
      </c>
      <c r="J84" s="20">
        <v>0.72</v>
      </c>
    </row>
    <row r="85" spans="1:10" x14ac:dyDescent="0.45">
      <c r="F85" s="100"/>
    </row>
    <row r="86" spans="1:10" x14ac:dyDescent="0.45">
      <c r="I86" s="21"/>
      <c r="J86" s="21"/>
    </row>
    <row r="88" spans="1:10" x14ac:dyDescent="0.45">
      <c r="E88" s="47"/>
    </row>
  </sheetData>
  <sortState xmlns:xlrd2="http://schemas.microsoft.com/office/spreadsheetml/2017/richdata2" ref="A2:G84">
    <sortCondition ref="E2:E84"/>
  </sortState>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B7121-E1F4-4AAE-B633-F9472B425E82}">
  <sheetPr>
    <tabColor rgb="FF7030A0"/>
  </sheetPr>
  <dimension ref="A1:J88"/>
  <sheetViews>
    <sheetView topLeftCell="U1" zoomScale="80" zoomScaleNormal="80" workbookViewId="0">
      <selection activeCell="E3" sqref="E3"/>
    </sheetView>
  </sheetViews>
  <sheetFormatPr defaultColWidth="8.81640625" defaultRowHeight="16.5" x14ac:dyDescent="0.45"/>
  <cols>
    <col min="1" max="1" width="12.453125" style="13" customWidth="1"/>
    <col min="2" max="2" width="11.81640625" style="2" customWidth="1"/>
    <col min="3" max="3" width="42.54296875" style="2" customWidth="1"/>
    <col min="4" max="4" width="16.1796875" style="16" customWidth="1"/>
    <col min="5" max="5" width="23.453125" style="16" customWidth="1"/>
    <col min="6" max="6" width="23.54296875" style="31" bestFit="1" customWidth="1"/>
    <col min="7" max="7" width="19.453125" style="16" customWidth="1"/>
    <col min="8" max="8" width="0.54296875" style="32" customWidth="1"/>
    <col min="9" max="10" width="16" style="16" bestFit="1" customWidth="1"/>
    <col min="11" max="16384" width="8.81640625" style="2"/>
  </cols>
  <sheetData>
    <row r="1" spans="1:10" ht="49.5" x14ac:dyDescent="0.45">
      <c r="A1" s="29" t="s">
        <v>409</v>
      </c>
      <c r="B1" s="17" t="s">
        <v>21</v>
      </c>
      <c r="C1" s="17" t="s">
        <v>22</v>
      </c>
      <c r="D1" s="17" t="s">
        <v>395</v>
      </c>
      <c r="E1" s="17" t="s">
        <v>410</v>
      </c>
      <c r="F1" s="17" t="s">
        <v>411</v>
      </c>
      <c r="G1" s="17" t="s">
        <v>412</v>
      </c>
      <c r="H1" s="23"/>
      <c r="I1" s="17" t="s">
        <v>399</v>
      </c>
      <c r="J1" s="17" t="s">
        <v>400</v>
      </c>
    </row>
    <row r="2" spans="1:10" x14ac:dyDescent="0.45">
      <c r="A2" s="12">
        <v>131</v>
      </c>
      <c r="B2" s="5" t="s">
        <v>70</v>
      </c>
      <c r="C2" s="5" t="s">
        <v>71</v>
      </c>
      <c r="D2" s="15">
        <v>44</v>
      </c>
      <c r="E2" s="14">
        <v>0.316</v>
      </c>
      <c r="F2" s="14">
        <v>0.58740000000000003</v>
      </c>
      <c r="G2" s="15">
        <v>83</v>
      </c>
      <c r="H2" s="30"/>
      <c r="I2" s="14">
        <v>0.6</v>
      </c>
      <c r="J2" s="14">
        <v>0.65</v>
      </c>
    </row>
    <row r="3" spans="1:10" x14ac:dyDescent="0.45">
      <c r="A3" s="12">
        <v>88</v>
      </c>
      <c r="B3" s="5" t="s">
        <v>184</v>
      </c>
      <c r="C3" s="5" t="s">
        <v>185</v>
      </c>
      <c r="D3" s="15">
        <v>31</v>
      </c>
      <c r="E3" s="14">
        <v>0.36899999999999999</v>
      </c>
      <c r="F3" s="14">
        <v>0.52459999999999996</v>
      </c>
      <c r="G3" s="15">
        <v>82</v>
      </c>
      <c r="H3" s="30"/>
      <c r="I3" s="14">
        <v>0.6</v>
      </c>
      <c r="J3" s="14">
        <v>0.65</v>
      </c>
    </row>
    <row r="4" spans="1:10" x14ac:dyDescent="0.45">
      <c r="A4" s="12">
        <v>27</v>
      </c>
      <c r="B4" s="5" t="s">
        <v>348</v>
      </c>
      <c r="C4" s="5" t="s">
        <v>349</v>
      </c>
      <c r="D4" s="15">
        <v>30</v>
      </c>
      <c r="E4" s="14">
        <v>0.39400000000000002</v>
      </c>
      <c r="F4" s="14">
        <v>0.58179999999999998</v>
      </c>
      <c r="G4" s="15">
        <v>81</v>
      </c>
      <c r="H4" s="30"/>
      <c r="I4" s="14">
        <v>0.6</v>
      </c>
      <c r="J4" s="14">
        <v>0.65</v>
      </c>
    </row>
    <row r="5" spans="1:10" x14ac:dyDescent="0.45">
      <c r="A5" s="12">
        <v>102</v>
      </c>
      <c r="B5" s="5" t="s">
        <v>306</v>
      </c>
      <c r="C5" s="5" t="s">
        <v>307</v>
      </c>
      <c r="D5" s="15">
        <v>26</v>
      </c>
      <c r="E5" s="14">
        <v>0.40300000000000002</v>
      </c>
      <c r="F5" s="14">
        <v>0.76470000000000005</v>
      </c>
      <c r="G5" s="15">
        <v>80</v>
      </c>
      <c r="H5" s="30"/>
      <c r="I5" s="14">
        <v>0.6</v>
      </c>
      <c r="J5" s="14">
        <v>0.65</v>
      </c>
    </row>
    <row r="6" spans="1:10" x14ac:dyDescent="0.45">
      <c r="A6" s="12">
        <v>98</v>
      </c>
      <c r="B6" s="5" t="s">
        <v>104</v>
      </c>
      <c r="C6" s="5" t="s">
        <v>105</v>
      </c>
      <c r="D6" s="15">
        <v>60</v>
      </c>
      <c r="E6" s="14">
        <v>0.42399999999999999</v>
      </c>
      <c r="F6" s="14">
        <v>0.59470000000000001</v>
      </c>
      <c r="G6" s="15">
        <v>79</v>
      </c>
      <c r="H6" s="30"/>
      <c r="I6" s="14">
        <v>0.6</v>
      </c>
      <c r="J6" s="14">
        <v>0.65</v>
      </c>
    </row>
    <row r="7" spans="1:10" x14ac:dyDescent="0.45">
      <c r="A7" s="12">
        <v>35</v>
      </c>
      <c r="B7" s="5" t="s">
        <v>253</v>
      </c>
      <c r="C7" s="5" t="s">
        <v>254</v>
      </c>
      <c r="D7" s="15">
        <v>12</v>
      </c>
      <c r="E7" s="14">
        <v>0.43099999999999999</v>
      </c>
      <c r="F7" s="14">
        <v>0.60270000000000001</v>
      </c>
      <c r="G7" s="15">
        <v>78</v>
      </c>
      <c r="H7" s="30"/>
      <c r="I7" s="14">
        <v>0.6</v>
      </c>
      <c r="J7" s="14">
        <v>0.65</v>
      </c>
    </row>
    <row r="8" spans="1:10" x14ac:dyDescent="0.45">
      <c r="A8" s="12">
        <v>19</v>
      </c>
      <c r="B8" s="5" t="s">
        <v>270</v>
      </c>
      <c r="C8" s="5" t="s">
        <v>271</v>
      </c>
      <c r="D8" s="15">
        <v>13</v>
      </c>
      <c r="E8" s="14">
        <v>0.434</v>
      </c>
      <c r="F8" s="14">
        <v>0.66669999999999996</v>
      </c>
      <c r="G8" s="15">
        <v>77</v>
      </c>
      <c r="H8" s="30"/>
      <c r="I8" s="14">
        <v>0.6</v>
      </c>
      <c r="J8" s="14">
        <v>0.65</v>
      </c>
    </row>
    <row r="9" spans="1:10" x14ac:dyDescent="0.45">
      <c r="A9" s="12">
        <v>103</v>
      </c>
      <c r="B9" s="5" t="s">
        <v>264</v>
      </c>
      <c r="C9" s="5" t="s">
        <v>265</v>
      </c>
      <c r="D9" s="15">
        <v>12</v>
      </c>
      <c r="E9" s="14">
        <v>0.443</v>
      </c>
      <c r="F9" s="14">
        <v>0.49249999999999999</v>
      </c>
      <c r="G9" s="15">
        <v>76</v>
      </c>
      <c r="H9" s="30"/>
      <c r="I9" s="14">
        <v>0.6</v>
      </c>
      <c r="J9" s="14">
        <v>0.65</v>
      </c>
    </row>
    <row r="10" spans="1:10" x14ac:dyDescent="0.45">
      <c r="A10" s="12">
        <v>143</v>
      </c>
      <c r="B10" s="5" t="s">
        <v>326</v>
      </c>
      <c r="C10" s="5" t="s">
        <v>327</v>
      </c>
      <c r="D10" s="15">
        <v>17</v>
      </c>
      <c r="E10" s="14">
        <v>0.44700000000000001</v>
      </c>
      <c r="F10" s="14">
        <v>0.61060000000000003</v>
      </c>
      <c r="G10" s="15">
        <v>75</v>
      </c>
      <c r="H10" s="30"/>
      <c r="I10" s="14">
        <v>0.6</v>
      </c>
      <c r="J10" s="14">
        <v>0.65</v>
      </c>
    </row>
    <row r="11" spans="1:10" x14ac:dyDescent="0.45">
      <c r="A11" s="12">
        <v>176</v>
      </c>
      <c r="B11" s="5" t="s">
        <v>401</v>
      </c>
      <c r="C11" s="5" t="s">
        <v>402</v>
      </c>
      <c r="D11" s="15">
        <v>29</v>
      </c>
      <c r="E11" s="14">
        <v>0.44800000000000001</v>
      </c>
      <c r="F11" s="14">
        <v>0.54720000000000002</v>
      </c>
      <c r="G11" s="15">
        <v>74</v>
      </c>
      <c r="H11" s="30"/>
      <c r="I11" s="14">
        <v>0.6</v>
      </c>
      <c r="J11" s="14">
        <v>0.65</v>
      </c>
    </row>
    <row r="12" spans="1:10" x14ac:dyDescent="0.45">
      <c r="A12" s="12">
        <v>160</v>
      </c>
      <c r="B12" s="5" t="s">
        <v>217</v>
      </c>
      <c r="C12" s="5" t="s">
        <v>218</v>
      </c>
      <c r="D12" s="15">
        <v>24</v>
      </c>
      <c r="E12" s="14">
        <v>0.45100000000000001</v>
      </c>
      <c r="F12" s="14">
        <v>0.59319999999999995</v>
      </c>
      <c r="G12" s="15">
        <v>73</v>
      </c>
      <c r="H12" s="30"/>
      <c r="I12" s="14">
        <v>0.6</v>
      </c>
      <c r="J12" s="14">
        <v>0.65</v>
      </c>
    </row>
    <row r="13" spans="1:10" x14ac:dyDescent="0.45">
      <c r="A13" s="12">
        <v>31</v>
      </c>
      <c r="B13" s="5" t="s">
        <v>209</v>
      </c>
      <c r="C13" s="5" t="s">
        <v>210</v>
      </c>
      <c r="D13" s="15">
        <v>23</v>
      </c>
      <c r="E13" s="14">
        <v>0.45500000000000002</v>
      </c>
      <c r="F13" s="14">
        <v>0.54759999999999998</v>
      </c>
      <c r="G13" s="15">
        <v>72</v>
      </c>
      <c r="H13" s="30"/>
      <c r="I13" s="14">
        <v>0.6</v>
      </c>
      <c r="J13" s="14">
        <v>0.65</v>
      </c>
    </row>
    <row r="14" spans="1:10" x14ac:dyDescent="0.45">
      <c r="A14" s="12">
        <v>84</v>
      </c>
      <c r="B14" s="5" t="s">
        <v>354</v>
      </c>
      <c r="C14" s="5" t="s">
        <v>355</v>
      </c>
      <c r="D14" s="15">
        <v>10</v>
      </c>
      <c r="E14" s="14">
        <v>0.46700000000000003</v>
      </c>
      <c r="F14" s="14">
        <v>0.53680000000000005</v>
      </c>
      <c r="G14" s="15">
        <v>71</v>
      </c>
      <c r="H14" s="30"/>
      <c r="I14" s="14">
        <v>0.6</v>
      </c>
      <c r="J14" s="14">
        <v>0.65</v>
      </c>
    </row>
    <row r="15" spans="1:10" x14ac:dyDescent="0.45">
      <c r="A15" s="12">
        <v>119</v>
      </c>
      <c r="B15" s="5" t="s">
        <v>203</v>
      </c>
      <c r="C15" s="5" t="s">
        <v>204</v>
      </c>
      <c r="D15" s="15">
        <v>42</v>
      </c>
      <c r="E15" s="14">
        <v>0.47199999999999998</v>
      </c>
      <c r="F15" s="14">
        <v>0.74419999999999997</v>
      </c>
      <c r="G15" s="15">
        <v>70</v>
      </c>
      <c r="H15" s="30"/>
      <c r="I15" s="14">
        <v>0.6</v>
      </c>
      <c r="J15" s="14">
        <v>0.65</v>
      </c>
    </row>
    <row r="16" spans="1:10" x14ac:dyDescent="0.45">
      <c r="A16" s="12">
        <v>26</v>
      </c>
      <c r="B16" s="5" t="s">
        <v>312</v>
      </c>
      <c r="C16" s="5" t="s">
        <v>313</v>
      </c>
      <c r="D16" s="15">
        <v>13</v>
      </c>
      <c r="E16" s="14">
        <v>0.47399999999999998</v>
      </c>
      <c r="F16" s="14">
        <v>0.625</v>
      </c>
      <c r="G16" s="15">
        <v>69</v>
      </c>
      <c r="H16" s="30"/>
      <c r="I16" s="14">
        <v>0.6</v>
      </c>
      <c r="J16" s="14">
        <v>0.65</v>
      </c>
    </row>
    <row r="17" spans="1:10" x14ac:dyDescent="0.45">
      <c r="A17" s="12">
        <v>82</v>
      </c>
      <c r="B17" s="5" t="s">
        <v>124</v>
      </c>
      <c r="C17" s="5" t="s">
        <v>125</v>
      </c>
      <c r="D17" s="15">
        <v>49</v>
      </c>
      <c r="E17" s="14">
        <v>0.47599999999999998</v>
      </c>
      <c r="F17" s="14">
        <v>0.70930000000000004</v>
      </c>
      <c r="G17" s="15">
        <v>68</v>
      </c>
      <c r="H17" s="30"/>
      <c r="I17" s="14">
        <v>0.6</v>
      </c>
      <c r="J17" s="14">
        <v>0.65</v>
      </c>
    </row>
    <row r="18" spans="1:10" x14ac:dyDescent="0.45">
      <c r="A18" s="12">
        <v>159</v>
      </c>
      <c r="B18" s="5" t="s">
        <v>215</v>
      </c>
      <c r="C18" s="5" t="s">
        <v>216</v>
      </c>
      <c r="D18" s="15">
        <v>35</v>
      </c>
      <c r="E18" s="14">
        <v>0.47599999999999998</v>
      </c>
      <c r="F18" s="14">
        <v>0.60880000000000001</v>
      </c>
      <c r="G18" s="15">
        <v>67</v>
      </c>
      <c r="H18" s="30"/>
      <c r="I18" s="14">
        <v>0.6</v>
      </c>
      <c r="J18" s="14">
        <v>0.65</v>
      </c>
    </row>
    <row r="19" spans="1:10" x14ac:dyDescent="0.45">
      <c r="A19" s="12">
        <v>25</v>
      </c>
      <c r="B19" s="5" t="s">
        <v>245</v>
      </c>
      <c r="C19" s="5" t="s">
        <v>246</v>
      </c>
      <c r="D19" s="15">
        <v>21</v>
      </c>
      <c r="E19" s="14">
        <v>0.49199999999999999</v>
      </c>
      <c r="F19" s="14">
        <v>0.74560000000000004</v>
      </c>
      <c r="G19" s="15">
        <v>66</v>
      </c>
      <c r="H19" s="30"/>
      <c r="I19" s="14">
        <v>0.6</v>
      </c>
      <c r="J19" s="14">
        <v>0.65</v>
      </c>
    </row>
    <row r="20" spans="1:10" x14ac:dyDescent="0.45">
      <c r="A20" s="12">
        <v>87</v>
      </c>
      <c r="B20" s="5" t="s">
        <v>144</v>
      </c>
      <c r="C20" s="5" t="s">
        <v>145</v>
      </c>
      <c r="D20" s="15">
        <v>13</v>
      </c>
      <c r="E20" s="14">
        <v>0.51300000000000001</v>
      </c>
      <c r="F20" s="14">
        <v>0.16669999999999999</v>
      </c>
      <c r="G20" s="15">
        <v>65</v>
      </c>
      <c r="H20" s="30"/>
      <c r="I20" s="14">
        <v>0.6</v>
      </c>
      <c r="J20" s="14">
        <v>0.65</v>
      </c>
    </row>
    <row r="21" spans="1:10" x14ac:dyDescent="0.45">
      <c r="A21" s="12">
        <v>149</v>
      </c>
      <c r="B21" s="5" t="s">
        <v>54</v>
      </c>
      <c r="C21" s="5" t="s">
        <v>55</v>
      </c>
      <c r="D21" s="15">
        <v>11</v>
      </c>
      <c r="E21" s="14">
        <v>0.51500000000000001</v>
      </c>
      <c r="F21" s="14">
        <v>0.5</v>
      </c>
      <c r="G21" s="15">
        <v>64</v>
      </c>
      <c r="H21" s="30"/>
      <c r="I21" s="14">
        <v>0.6</v>
      </c>
      <c r="J21" s="14">
        <v>0.65</v>
      </c>
    </row>
    <row r="22" spans="1:10" x14ac:dyDescent="0.45">
      <c r="A22" s="12">
        <v>47</v>
      </c>
      <c r="B22" s="5" t="s">
        <v>36</v>
      </c>
      <c r="C22" s="5" t="s">
        <v>37</v>
      </c>
      <c r="D22" s="15">
        <v>30</v>
      </c>
      <c r="E22" s="14">
        <v>0.52400000000000002</v>
      </c>
      <c r="F22" s="14">
        <v>0.61970000000000003</v>
      </c>
      <c r="G22" s="15">
        <v>63</v>
      </c>
      <c r="H22" s="30"/>
      <c r="I22" s="14">
        <v>0.6</v>
      </c>
      <c r="J22" s="14">
        <v>0.65</v>
      </c>
    </row>
    <row r="23" spans="1:10" x14ac:dyDescent="0.45">
      <c r="A23" s="12">
        <v>116</v>
      </c>
      <c r="B23" s="5" t="s">
        <v>84</v>
      </c>
      <c r="C23" s="5" t="s">
        <v>85</v>
      </c>
      <c r="D23" s="15">
        <v>30</v>
      </c>
      <c r="E23" s="14">
        <v>0.52400000000000002</v>
      </c>
      <c r="F23" s="14">
        <v>0.52100000000000002</v>
      </c>
      <c r="G23" s="15">
        <v>62</v>
      </c>
      <c r="H23" s="30"/>
      <c r="I23" s="14">
        <v>0.6</v>
      </c>
      <c r="J23" s="14">
        <v>0.65</v>
      </c>
    </row>
    <row r="24" spans="1:10" x14ac:dyDescent="0.45">
      <c r="A24" s="12">
        <v>7</v>
      </c>
      <c r="B24" s="5" t="s">
        <v>164</v>
      </c>
      <c r="C24" s="5" t="s">
        <v>165</v>
      </c>
      <c r="D24" s="15">
        <v>13</v>
      </c>
      <c r="E24" s="14">
        <v>0.52600000000000002</v>
      </c>
      <c r="F24" s="14">
        <v>0.61109999999999998</v>
      </c>
      <c r="G24" s="15">
        <v>61</v>
      </c>
      <c r="H24" s="30"/>
      <c r="I24" s="14">
        <v>0.6</v>
      </c>
      <c r="J24" s="14">
        <v>0.65</v>
      </c>
    </row>
    <row r="25" spans="1:10" x14ac:dyDescent="0.45">
      <c r="A25" s="12">
        <v>81</v>
      </c>
      <c r="B25" s="5" t="s">
        <v>272</v>
      </c>
      <c r="C25" s="5" t="s">
        <v>273</v>
      </c>
      <c r="D25" s="15">
        <v>36</v>
      </c>
      <c r="E25" s="14">
        <v>0.52800000000000002</v>
      </c>
      <c r="F25" s="14">
        <v>0.66379999999999995</v>
      </c>
      <c r="G25" s="15">
        <v>60</v>
      </c>
      <c r="H25" s="30"/>
      <c r="I25" s="14">
        <v>0.6</v>
      </c>
      <c r="J25" s="14">
        <v>0.65</v>
      </c>
    </row>
    <row r="26" spans="1:10" x14ac:dyDescent="0.45">
      <c r="A26" s="12">
        <v>170</v>
      </c>
      <c r="B26" s="5" t="s">
        <v>405</v>
      </c>
      <c r="C26" s="5" t="s">
        <v>406</v>
      </c>
      <c r="D26" s="15">
        <v>19</v>
      </c>
      <c r="E26" s="14">
        <v>0.53800000000000003</v>
      </c>
      <c r="F26" s="14" t="s">
        <v>200</v>
      </c>
      <c r="G26" s="15">
        <v>59</v>
      </c>
      <c r="H26" s="30"/>
      <c r="I26" s="14">
        <v>0.6</v>
      </c>
      <c r="J26" s="14">
        <v>0.65</v>
      </c>
    </row>
    <row r="27" spans="1:10" x14ac:dyDescent="0.45">
      <c r="A27" s="12">
        <v>39</v>
      </c>
      <c r="B27" s="5" t="s">
        <v>205</v>
      </c>
      <c r="C27" s="5" t="s">
        <v>206</v>
      </c>
      <c r="D27" s="15">
        <v>8</v>
      </c>
      <c r="E27" s="14">
        <v>0.54200000000000004</v>
      </c>
      <c r="F27" s="14">
        <v>0.68420000000000003</v>
      </c>
      <c r="G27" s="15">
        <v>58</v>
      </c>
      <c r="H27" s="30"/>
      <c r="I27" s="14">
        <v>0.6</v>
      </c>
      <c r="J27" s="14">
        <v>0.65</v>
      </c>
    </row>
    <row r="28" spans="1:10" x14ac:dyDescent="0.45">
      <c r="A28" s="12">
        <v>8</v>
      </c>
      <c r="B28" s="5" t="s">
        <v>241</v>
      </c>
      <c r="C28" s="5" t="s">
        <v>242</v>
      </c>
      <c r="D28" s="15">
        <v>15</v>
      </c>
      <c r="E28" s="14">
        <v>0.54400000000000004</v>
      </c>
      <c r="F28" s="14">
        <v>0.63890000000000002</v>
      </c>
      <c r="G28" s="15">
        <v>57</v>
      </c>
      <c r="H28" s="30"/>
      <c r="I28" s="14">
        <v>0.6</v>
      </c>
      <c r="J28" s="14">
        <v>0.65</v>
      </c>
    </row>
    <row r="29" spans="1:10" x14ac:dyDescent="0.45">
      <c r="A29" s="12">
        <v>52</v>
      </c>
      <c r="B29" s="5" t="s">
        <v>259</v>
      </c>
      <c r="C29" s="5" t="s">
        <v>370</v>
      </c>
      <c r="D29" s="15">
        <v>12</v>
      </c>
      <c r="E29" s="14">
        <v>0.54500000000000004</v>
      </c>
      <c r="F29" s="14" t="s">
        <v>200</v>
      </c>
      <c r="G29" s="15">
        <v>56</v>
      </c>
      <c r="H29" s="30"/>
      <c r="I29" s="14">
        <v>0.6</v>
      </c>
      <c r="J29" s="14">
        <v>0.65</v>
      </c>
    </row>
    <row r="30" spans="1:10" x14ac:dyDescent="0.45">
      <c r="A30" s="12">
        <v>2</v>
      </c>
      <c r="B30" s="5" t="s">
        <v>288</v>
      </c>
      <c r="C30" s="5" t="s">
        <v>289</v>
      </c>
      <c r="D30" s="15">
        <v>41</v>
      </c>
      <c r="E30" s="14">
        <v>0.55300000000000005</v>
      </c>
      <c r="F30" s="14">
        <v>0.625</v>
      </c>
      <c r="G30" s="15">
        <v>55</v>
      </c>
      <c r="H30" s="30"/>
      <c r="I30" s="14">
        <v>0.6</v>
      </c>
      <c r="J30" s="14">
        <v>0.65</v>
      </c>
    </row>
    <row r="31" spans="1:10" x14ac:dyDescent="0.45">
      <c r="A31" s="12">
        <v>171</v>
      </c>
      <c r="B31" s="5" t="s">
        <v>403</v>
      </c>
      <c r="C31" s="5" t="s">
        <v>404</v>
      </c>
      <c r="D31" s="15">
        <v>20</v>
      </c>
      <c r="E31" s="14">
        <v>0.55900000000000005</v>
      </c>
      <c r="F31" s="14">
        <v>0.65380000000000005</v>
      </c>
      <c r="G31" s="15">
        <v>54</v>
      </c>
      <c r="H31" s="30"/>
      <c r="I31" s="14">
        <v>0.6</v>
      </c>
      <c r="J31" s="14">
        <v>0.65</v>
      </c>
    </row>
    <row r="32" spans="1:10" x14ac:dyDescent="0.45">
      <c r="A32" s="12">
        <v>80</v>
      </c>
      <c r="B32" s="5" t="s">
        <v>166</v>
      </c>
      <c r="C32" s="5" t="s">
        <v>167</v>
      </c>
      <c r="D32" s="15">
        <v>16</v>
      </c>
      <c r="E32" s="14">
        <v>0.56399999999999995</v>
      </c>
      <c r="F32" s="14">
        <v>0.65200000000000002</v>
      </c>
      <c r="G32" s="15">
        <v>53</v>
      </c>
      <c r="H32" s="30"/>
      <c r="I32" s="14">
        <v>0.6</v>
      </c>
      <c r="J32" s="14">
        <v>0.65</v>
      </c>
    </row>
    <row r="33" spans="1:10" x14ac:dyDescent="0.45">
      <c r="A33" s="12">
        <v>120</v>
      </c>
      <c r="B33" s="5" t="s">
        <v>46</v>
      </c>
      <c r="C33" s="5" t="s">
        <v>47</v>
      </c>
      <c r="D33" s="15">
        <v>18</v>
      </c>
      <c r="E33" s="14">
        <v>0.56499999999999995</v>
      </c>
      <c r="F33" s="14">
        <v>0.5</v>
      </c>
      <c r="G33" s="15">
        <v>52</v>
      </c>
      <c r="H33" s="30"/>
      <c r="I33" s="14">
        <v>0.6</v>
      </c>
      <c r="J33" s="14">
        <v>0.65</v>
      </c>
    </row>
    <row r="34" spans="1:10" x14ac:dyDescent="0.45">
      <c r="A34" s="12">
        <v>104</v>
      </c>
      <c r="B34" s="5" t="s">
        <v>68</v>
      </c>
      <c r="C34" s="5" t="s">
        <v>69</v>
      </c>
      <c r="D34" s="15">
        <v>40</v>
      </c>
      <c r="E34" s="14">
        <v>0.56699999999999995</v>
      </c>
      <c r="F34" s="14">
        <v>0.62660000000000005</v>
      </c>
      <c r="G34" s="15">
        <v>50</v>
      </c>
      <c r="H34" s="30"/>
      <c r="I34" s="14">
        <v>0.6</v>
      </c>
      <c r="J34" s="14">
        <v>0.65</v>
      </c>
    </row>
    <row r="35" spans="1:10" x14ac:dyDescent="0.45">
      <c r="A35" s="12">
        <v>138</v>
      </c>
      <c r="B35" s="5" t="s">
        <v>286</v>
      </c>
      <c r="C35" s="5" t="s">
        <v>287</v>
      </c>
      <c r="D35" s="15">
        <v>10</v>
      </c>
      <c r="E35" s="14">
        <v>0.56699999999999995</v>
      </c>
      <c r="F35" s="14">
        <v>0.65500000000000003</v>
      </c>
      <c r="G35" s="15">
        <v>51</v>
      </c>
      <c r="H35" s="30"/>
      <c r="I35" s="14">
        <v>0.6</v>
      </c>
      <c r="J35" s="14">
        <v>0.65</v>
      </c>
    </row>
    <row r="36" spans="1:10" x14ac:dyDescent="0.45">
      <c r="A36" s="12">
        <v>147</v>
      </c>
      <c r="B36" s="5" t="s">
        <v>336</v>
      </c>
      <c r="C36" s="5" t="s">
        <v>337</v>
      </c>
      <c r="D36" s="15">
        <v>12</v>
      </c>
      <c r="E36" s="14">
        <v>0.57099999999999995</v>
      </c>
      <c r="F36" s="14">
        <v>0.72219999999999995</v>
      </c>
      <c r="G36" s="15">
        <v>49</v>
      </c>
      <c r="H36" s="30"/>
      <c r="I36" s="14">
        <v>0.6</v>
      </c>
      <c r="J36" s="14">
        <v>0.65</v>
      </c>
    </row>
    <row r="37" spans="1:10" x14ac:dyDescent="0.45">
      <c r="A37" s="12">
        <v>145</v>
      </c>
      <c r="B37" s="5" t="s">
        <v>136</v>
      </c>
      <c r="C37" s="5" t="s">
        <v>137</v>
      </c>
      <c r="D37" s="15">
        <v>46</v>
      </c>
      <c r="E37" s="14">
        <v>0.58099999999999996</v>
      </c>
      <c r="F37" s="14">
        <v>0.63270000000000004</v>
      </c>
      <c r="G37" s="15">
        <v>48</v>
      </c>
      <c r="H37" s="30"/>
      <c r="I37" s="14">
        <v>0.6</v>
      </c>
      <c r="J37" s="14">
        <v>0.65</v>
      </c>
    </row>
    <row r="38" spans="1:10" x14ac:dyDescent="0.45">
      <c r="A38" s="12">
        <v>37</v>
      </c>
      <c r="B38" s="5" t="s">
        <v>180</v>
      </c>
      <c r="C38" s="5" t="s">
        <v>181</v>
      </c>
      <c r="D38" s="15">
        <v>10</v>
      </c>
      <c r="E38" s="14">
        <v>0.58299999999999996</v>
      </c>
      <c r="F38" s="14">
        <v>0.60529999999999995</v>
      </c>
      <c r="G38" s="15">
        <v>45</v>
      </c>
      <c r="H38" s="30"/>
      <c r="I38" s="14">
        <v>0.6</v>
      </c>
      <c r="J38" s="14">
        <v>0.65</v>
      </c>
    </row>
    <row r="39" spans="1:10" x14ac:dyDescent="0.45">
      <c r="A39" s="12">
        <v>64</v>
      </c>
      <c r="B39" s="5" t="s">
        <v>162</v>
      </c>
      <c r="C39" s="5" t="s">
        <v>163</v>
      </c>
      <c r="D39" s="15">
        <v>32</v>
      </c>
      <c r="E39" s="14">
        <v>0.58299999999999996</v>
      </c>
      <c r="F39" s="14">
        <v>0.66349999999999998</v>
      </c>
      <c r="G39" s="15">
        <v>45</v>
      </c>
      <c r="H39" s="30"/>
      <c r="I39" s="14">
        <v>0.6</v>
      </c>
      <c r="J39" s="14">
        <v>0.65</v>
      </c>
    </row>
    <row r="40" spans="1:10" x14ac:dyDescent="0.45">
      <c r="A40" s="12">
        <v>162</v>
      </c>
      <c r="B40" s="5" t="s">
        <v>219</v>
      </c>
      <c r="C40" s="5" t="s">
        <v>220</v>
      </c>
      <c r="D40" s="15">
        <v>57</v>
      </c>
      <c r="E40" s="14">
        <v>0.58299999999999996</v>
      </c>
      <c r="F40" s="14">
        <v>0.64549999999999996</v>
      </c>
      <c r="G40" s="15">
        <v>45</v>
      </c>
      <c r="H40" s="30"/>
      <c r="I40" s="14">
        <v>0.6</v>
      </c>
      <c r="J40" s="14">
        <v>0.65</v>
      </c>
    </row>
    <row r="41" spans="1:10" x14ac:dyDescent="0.45">
      <c r="A41" s="12">
        <v>45</v>
      </c>
      <c r="B41" s="5" t="s">
        <v>201</v>
      </c>
      <c r="C41" s="5" t="s">
        <v>202</v>
      </c>
      <c r="D41" s="15">
        <v>14</v>
      </c>
      <c r="E41" s="14">
        <v>0.58499999999999996</v>
      </c>
      <c r="F41" s="14">
        <v>0.54120000000000001</v>
      </c>
      <c r="G41" s="15">
        <v>44</v>
      </c>
      <c r="H41" s="30"/>
      <c r="I41" s="14">
        <v>0.6</v>
      </c>
      <c r="J41" s="14">
        <v>0.65</v>
      </c>
    </row>
    <row r="42" spans="1:10" x14ac:dyDescent="0.45">
      <c r="A42" s="12">
        <v>83</v>
      </c>
      <c r="B42" s="5" t="s">
        <v>100</v>
      </c>
      <c r="C42" s="5" t="s">
        <v>101</v>
      </c>
      <c r="D42" s="15">
        <v>14</v>
      </c>
      <c r="E42" s="14">
        <v>0.59299999999999997</v>
      </c>
      <c r="F42" s="14">
        <v>0.65310000000000001</v>
      </c>
      <c r="G42" s="15">
        <v>43</v>
      </c>
      <c r="H42" s="30"/>
      <c r="I42" s="14">
        <v>0.6</v>
      </c>
      <c r="J42" s="14">
        <v>0.65</v>
      </c>
    </row>
    <row r="43" spans="1:10" x14ac:dyDescent="0.45">
      <c r="A43" s="12">
        <v>63</v>
      </c>
      <c r="B43" s="5" t="s">
        <v>38</v>
      </c>
      <c r="C43" s="5" t="s">
        <v>39</v>
      </c>
      <c r="D43" s="15">
        <v>11</v>
      </c>
      <c r="E43" s="14">
        <v>0.60599999999999998</v>
      </c>
      <c r="F43" s="14">
        <v>0.72199999999999998</v>
      </c>
      <c r="G43" s="15">
        <v>41</v>
      </c>
      <c r="H43" s="30"/>
      <c r="I43" s="14">
        <v>0.6</v>
      </c>
      <c r="J43" s="14">
        <v>0.65</v>
      </c>
    </row>
    <row r="44" spans="1:10" x14ac:dyDescent="0.45">
      <c r="A44" s="12">
        <v>78</v>
      </c>
      <c r="B44" s="5" t="s">
        <v>174</v>
      </c>
      <c r="C44" s="5" t="s">
        <v>175</v>
      </c>
      <c r="D44" s="15">
        <v>11</v>
      </c>
      <c r="E44" s="14">
        <v>0.60599999999999998</v>
      </c>
      <c r="F44" s="14">
        <v>0.66469999999999996</v>
      </c>
      <c r="G44" s="15">
        <v>41</v>
      </c>
      <c r="H44" s="30"/>
      <c r="I44" s="14">
        <v>0.6</v>
      </c>
      <c r="J44" s="14">
        <v>0.65</v>
      </c>
    </row>
    <row r="45" spans="1:10" x14ac:dyDescent="0.45">
      <c r="A45" s="12">
        <v>109</v>
      </c>
      <c r="B45" s="5" t="s">
        <v>192</v>
      </c>
      <c r="C45" s="5" t="s">
        <v>193</v>
      </c>
      <c r="D45" s="15">
        <v>20</v>
      </c>
      <c r="E45" s="14">
        <v>0.60699999999999998</v>
      </c>
      <c r="F45" s="14">
        <v>0.63100000000000001</v>
      </c>
      <c r="G45" s="15">
        <v>40</v>
      </c>
      <c r="H45" s="30"/>
      <c r="I45" s="14">
        <v>0.6</v>
      </c>
      <c r="J45" s="14">
        <v>0.65</v>
      </c>
    </row>
    <row r="46" spans="1:10" x14ac:dyDescent="0.45">
      <c r="A46" s="12">
        <v>156</v>
      </c>
      <c r="B46" s="5" t="s">
        <v>262</v>
      </c>
      <c r="C46" s="5" t="s">
        <v>263</v>
      </c>
      <c r="D46" s="15">
        <v>21</v>
      </c>
      <c r="E46" s="14">
        <v>0.61899999999999999</v>
      </c>
      <c r="F46" s="14">
        <v>0.75</v>
      </c>
      <c r="G46" s="15">
        <v>39</v>
      </c>
      <c r="H46" s="30"/>
      <c r="I46" s="14">
        <v>0.6</v>
      </c>
      <c r="J46" s="14">
        <v>0.65</v>
      </c>
    </row>
    <row r="47" spans="1:10" x14ac:dyDescent="0.45">
      <c r="A47" s="12">
        <v>155</v>
      </c>
      <c r="B47" s="5" t="s">
        <v>274</v>
      </c>
      <c r="C47" s="5" t="s">
        <v>275</v>
      </c>
      <c r="D47" s="15">
        <v>31</v>
      </c>
      <c r="E47" s="14">
        <v>0.62</v>
      </c>
      <c r="F47" s="14">
        <v>0.73329999999999995</v>
      </c>
      <c r="G47" s="15">
        <v>38</v>
      </c>
      <c r="H47" s="30"/>
      <c r="I47" s="14">
        <v>0.6</v>
      </c>
      <c r="J47" s="14">
        <v>0.65</v>
      </c>
    </row>
    <row r="48" spans="1:10" x14ac:dyDescent="0.45">
      <c r="A48" s="12">
        <v>110</v>
      </c>
      <c r="B48" s="5" t="s">
        <v>44</v>
      </c>
      <c r="C48" s="5" t="s">
        <v>45</v>
      </c>
      <c r="D48" s="15">
        <v>15</v>
      </c>
      <c r="E48" s="14">
        <v>0.63300000000000001</v>
      </c>
      <c r="F48" s="14">
        <v>0.70179999999999998</v>
      </c>
      <c r="G48" s="15">
        <v>37</v>
      </c>
      <c r="H48" s="30"/>
      <c r="I48" s="14">
        <v>0.6</v>
      </c>
      <c r="J48" s="14">
        <v>0.65</v>
      </c>
    </row>
    <row r="49" spans="1:10" x14ac:dyDescent="0.45">
      <c r="A49" s="12">
        <v>16</v>
      </c>
      <c r="B49" s="5" t="s">
        <v>118</v>
      </c>
      <c r="C49" s="5" t="s">
        <v>119</v>
      </c>
      <c r="D49" s="15">
        <v>21</v>
      </c>
      <c r="E49" s="14">
        <v>0.63500000000000001</v>
      </c>
      <c r="F49" s="14">
        <v>0.69720000000000004</v>
      </c>
      <c r="G49" s="15">
        <v>36</v>
      </c>
      <c r="H49" s="30"/>
      <c r="I49" s="14">
        <v>0.6</v>
      </c>
      <c r="J49" s="14">
        <v>0.65</v>
      </c>
    </row>
    <row r="50" spans="1:10" x14ac:dyDescent="0.45">
      <c r="A50" s="12">
        <v>163</v>
      </c>
      <c r="B50" s="5" t="s">
        <v>235</v>
      </c>
      <c r="C50" s="5" t="s">
        <v>236</v>
      </c>
      <c r="D50" s="15">
        <v>25</v>
      </c>
      <c r="E50" s="14">
        <v>0.63600000000000001</v>
      </c>
      <c r="F50" s="14">
        <v>0.6</v>
      </c>
      <c r="G50" s="15">
        <v>35</v>
      </c>
      <c r="H50" s="30"/>
      <c r="I50" s="14">
        <v>0.6</v>
      </c>
      <c r="J50" s="14">
        <v>0.65</v>
      </c>
    </row>
    <row r="51" spans="1:10" x14ac:dyDescent="0.45">
      <c r="A51" s="12">
        <v>3</v>
      </c>
      <c r="B51" s="5" t="s">
        <v>211</v>
      </c>
      <c r="C51" s="5" t="s">
        <v>212</v>
      </c>
      <c r="D51" s="15">
        <v>29</v>
      </c>
      <c r="E51" s="14">
        <v>0.63900000000000001</v>
      </c>
      <c r="F51" s="14">
        <v>0.81069999999999998</v>
      </c>
      <c r="G51" s="15">
        <v>34</v>
      </c>
      <c r="H51" s="30"/>
      <c r="I51" s="14">
        <v>0.6</v>
      </c>
      <c r="J51" s="14">
        <v>0.65</v>
      </c>
    </row>
    <row r="52" spans="1:10" x14ac:dyDescent="0.45">
      <c r="A52" s="12">
        <v>42</v>
      </c>
      <c r="B52" s="5" t="s">
        <v>290</v>
      </c>
      <c r="C52" s="5" t="s">
        <v>291</v>
      </c>
      <c r="D52" s="15">
        <v>26</v>
      </c>
      <c r="E52" s="14">
        <v>0.64100000000000001</v>
      </c>
      <c r="F52" s="14">
        <v>0.78849999999999998</v>
      </c>
      <c r="G52" s="15">
        <v>33</v>
      </c>
      <c r="H52" s="30"/>
      <c r="I52" s="14">
        <v>0.6</v>
      </c>
      <c r="J52" s="14">
        <v>0.65</v>
      </c>
    </row>
    <row r="53" spans="1:10" x14ac:dyDescent="0.45">
      <c r="A53" s="12">
        <v>34</v>
      </c>
      <c r="B53" s="5" t="s">
        <v>120</v>
      </c>
      <c r="C53" s="5" t="s">
        <v>121</v>
      </c>
      <c r="D53" s="15">
        <v>12</v>
      </c>
      <c r="E53" s="14">
        <v>0.64300000000000002</v>
      </c>
      <c r="F53" s="14">
        <v>0.63929999999999998</v>
      </c>
      <c r="G53" s="15">
        <v>32</v>
      </c>
      <c r="H53" s="30"/>
      <c r="I53" s="14">
        <v>0.6</v>
      </c>
      <c r="J53" s="14">
        <v>0.65</v>
      </c>
    </row>
    <row r="54" spans="1:10" x14ac:dyDescent="0.45">
      <c r="A54" s="12">
        <v>157</v>
      </c>
      <c r="B54" s="5" t="s">
        <v>128</v>
      </c>
      <c r="C54" s="5" t="s">
        <v>129</v>
      </c>
      <c r="D54" s="15">
        <v>12</v>
      </c>
      <c r="E54" s="14">
        <v>0.64700000000000002</v>
      </c>
      <c r="F54" s="14">
        <v>0.59089999999999998</v>
      </c>
      <c r="G54" s="15">
        <v>31</v>
      </c>
      <c r="H54" s="30"/>
      <c r="I54" s="14">
        <v>0.6</v>
      </c>
      <c r="J54" s="14">
        <v>0.65</v>
      </c>
    </row>
    <row r="55" spans="1:10" x14ac:dyDescent="0.45">
      <c r="A55" s="12">
        <v>132</v>
      </c>
      <c r="B55" s="5" t="s">
        <v>138</v>
      </c>
      <c r="C55" s="5" t="s">
        <v>139</v>
      </c>
      <c r="D55" s="15">
        <v>20</v>
      </c>
      <c r="E55" s="14">
        <v>0.65</v>
      </c>
      <c r="F55" s="14">
        <v>0.64290000000000003</v>
      </c>
      <c r="G55" s="15">
        <v>30</v>
      </c>
      <c r="H55" s="30"/>
      <c r="I55" s="14">
        <v>0.6</v>
      </c>
      <c r="J55" s="14">
        <v>0.65</v>
      </c>
    </row>
    <row r="56" spans="1:10" x14ac:dyDescent="0.45">
      <c r="A56" s="12">
        <v>94</v>
      </c>
      <c r="B56" s="5" t="s">
        <v>362</v>
      </c>
      <c r="C56" s="5" t="s">
        <v>363</v>
      </c>
      <c r="D56" s="15">
        <v>12</v>
      </c>
      <c r="E56" s="14">
        <v>0.65300000000000002</v>
      </c>
      <c r="F56" s="14">
        <v>0.70530000000000004</v>
      </c>
      <c r="G56" s="15">
        <v>29</v>
      </c>
      <c r="H56" s="30"/>
      <c r="I56" s="14">
        <v>0.6</v>
      </c>
      <c r="J56" s="14">
        <v>0.65</v>
      </c>
    </row>
    <row r="57" spans="1:10" x14ac:dyDescent="0.45">
      <c r="A57" s="12">
        <v>48</v>
      </c>
      <c r="B57" s="5" t="s">
        <v>142</v>
      </c>
      <c r="C57" s="5" t="s">
        <v>143</v>
      </c>
      <c r="D57" s="15">
        <v>15</v>
      </c>
      <c r="E57" s="14">
        <v>0.65500000000000003</v>
      </c>
      <c r="F57" s="14">
        <v>0.72360000000000002</v>
      </c>
      <c r="G57" s="15">
        <v>28</v>
      </c>
      <c r="H57" s="30"/>
      <c r="I57" s="14">
        <v>0.6</v>
      </c>
      <c r="J57" s="14">
        <v>0.65</v>
      </c>
    </row>
    <row r="58" spans="1:10" x14ac:dyDescent="0.45">
      <c r="A58" s="12">
        <v>142</v>
      </c>
      <c r="B58" s="5" t="s">
        <v>146</v>
      </c>
      <c r="C58" s="5" t="s">
        <v>147</v>
      </c>
      <c r="D58" s="15">
        <v>13</v>
      </c>
      <c r="E58" s="14">
        <v>0.66700000000000004</v>
      </c>
      <c r="F58" s="14">
        <v>0.69489999999999996</v>
      </c>
      <c r="G58" s="15">
        <v>27</v>
      </c>
      <c r="H58" s="30"/>
      <c r="I58" s="14">
        <v>0.6</v>
      </c>
      <c r="J58" s="14">
        <v>0.65</v>
      </c>
    </row>
    <row r="59" spans="1:10" x14ac:dyDescent="0.45">
      <c r="A59" s="12">
        <v>144</v>
      </c>
      <c r="B59" s="5" t="s">
        <v>52</v>
      </c>
      <c r="C59" s="5" t="s">
        <v>53</v>
      </c>
      <c r="D59" s="15">
        <v>24</v>
      </c>
      <c r="E59" s="14">
        <v>0.67600000000000005</v>
      </c>
      <c r="F59" s="14">
        <v>0.5887</v>
      </c>
      <c r="G59" s="15">
        <v>25</v>
      </c>
      <c r="H59" s="30"/>
      <c r="I59" s="14">
        <v>0.6</v>
      </c>
      <c r="J59" s="14">
        <v>0.65</v>
      </c>
    </row>
    <row r="60" spans="1:10" x14ac:dyDescent="0.45">
      <c r="A60" s="12">
        <v>148</v>
      </c>
      <c r="B60" s="5" t="s">
        <v>356</v>
      </c>
      <c r="C60" s="5" t="s">
        <v>357</v>
      </c>
      <c r="D60" s="15">
        <v>40</v>
      </c>
      <c r="E60" s="14">
        <v>0.67600000000000005</v>
      </c>
      <c r="F60" s="14">
        <v>0.73329999999999995</v>
      </c>
      <c r="G60" s="15">
        <v>26</v>
      </c>
      <c r="H60" s="30"/>
      <c r="I60" s="14">
        <v>0.6</v>
      </c>
      <c r="J60" s="14">
        <v>0.65</v>
      </c>
    </row>
    <row r="61" spans="1:10" x14ac:dyDescent="0.45">
      <c r="A61" s="12">
        <v>24</v>
      </c>
      <c r="B61" s="5" t="s">
        <v>182</v>
      </c>
      <c r="C61" s="5" t="s">
        <v>183</v>
      </c>
      <c r="D61" s="15">
        <v>28</v>
      </c>
      <c r="E61" s="14">
        <v>0.67900000000000005</v>
      </c>
      <c r="F61" s="14">
        <v>0.76919999999999999</v>
      </c>
      <c r="G61" s="15">
        <v>24</v>
      </c>
      <c r="H61" s="30"/>
      <c r="I61" s="14">
        <v>0.6</v>
      </c>
      <c r="J61" s="14">
        <v>0.65</v>
      </c>
    </row>
    <row r="62" spans="1:10" x14ac:dyDescent="0.45">
      <c r="A62" s="12">
        <v>23</v>
      </c>
      <c r="B62" s="5" t="s">
        <v>58</v>
      </c>
      <c r="C62" s="5" t="s">
        <v>59</v>
      </c>
      <c r="D62" s="15">
        <v>12</v>
      </c>
      <c r="E62" s="14">
        <v>0.68100000000000005</v>
      </c>
      <c r="F62" s="14">
        <v>0.59440000000000004</v>
      </c>
      <c r="G62" s="15">
        <v>23</v>
      </c>
      <c r="H62" s="30"/>
      <c r="I62" s="14">
        <v>0.6</v>
      </c>
      <c r="J62" s="14">
        <v>0.65</v>
      </c>
    </row>
    <row r="63" spans="1:10" x14ac:dyDescent="0.45">
      <c r="A63" s="12">
        <v>154</v>
      </c>
      <c r="B63" s="5" t="s">
        <v>190</v>
      </c>
      <c r="C63" s="5" t="s">
        <v>191</v>
      </c>
      <c r="D63" s="15">
        <v>26</v>
      </c>
      <c r="E63" s="14">
        <v>0.69299999999999995</v>
      </c>
      <c r="F63" s="14">
        <v>0.56820000000000004</v>
      </c>
      <c r="G63" s="15">
        <v>22</v>
      </c>
      <c r="H63" s="30"/>
      <c r="I63" s="14">
        <v>0.6</v>
      </c>
      <c r="J63" s="14">
        <v>0.65</v>
      </c>
    </row>
    <row r="64" spans="1:10" x14ac:dyDescent="0.45">
      <c r="A64" s="12">
        <v>97</v>
      </c>
      <c r="B64" s="5" t="s">
        <v>42</v>
      </c>
      <c r="C64" s="5" t="s">
        <v>43</v>
      </c>
      <c r="D64" s="15">
        <v>12</v>
      </c>
      <c r="E64" s="14">
        <v>0.69399999999999995</v>
      </c>
      <c r="F64" s="14">
        <v>0.76</v>
      </c>
      <c r="G64" s="15">
        <v>21</v>
      </c>
      <c r="H64" s="30"/>
      <c r="I64" s="14">
        <v>0.6</v>
      </c>
      <c r="J64" s="14">
        <v>0.65</v>
      </c>
    </row>
    <row r="65" spans="1:10" x14ac:dyDescent="0.45">
      <c r="A65" s="12">
        <v>71</v>
      </c>
      <c r="B65" s="5" t="s">
        <v>320</v>
      </c>
      <c r="C65" s="5" t="s">
        <v>321</v>
      </c>
      <c r="D65" s="15">
        <v>19</v>
      </c>
      <c r="E65" s="14">
        <v>0.7</v>
      </c>
      <c r="F65" s="14">
        <v>0.68710000000000004</v>
      </c>
      <c r="G65" s="15">
        <v>19</v>
      </c>
      <c r="H65" s="30"/>
      <c r="I65" s="14">
        <v>0.6</v>
      </c>
      <c r="J65" s="14">
        <v>0.65</v>
      </c>
    </row>
    <row r="66" spans="1:10" x14ac:dyDescent="0.45">
      <c r="A66" s="12">
        <v>117</v>
      </c>
      <c r="B66" s="5" t="s">
        <v>213</v>
      </c>
      <c r="C66" s="5" t="s">
        <v>214</v>
      </c>
      <c r="D66" s="15">
        <v>10</v>
      </c>
      <c r="E66" s="14">
        <v>0.7</v>
      </c>
      <c r="F66" s="14">
        <v>0.58330000000000004</v>
      </c>
      <c r="G66" s="15">
        <v>19</v>
      </c>
      <c r="H66" s="30"/>
      <c r="I66" s="14">
        <v>0.6</v>
      </c>
      <c r="J66" s="14">
        <v>0.65</v>
      </c>
    </row>
    <row r="67" spans="1:10" x14ac:dyDescent="0.45">
      <c r="A67" s="12">
        <v>50</v>
      </c>
      <c r="B67" s="5" t="s">
        <v>284</v>
      </c>
      <c r="C67" s="5" t="s">
        <v>285</v>
      </c>
      <c r="D67" s="15">
        <v>21</v>
      </c>
      <c r="E67" s="14">
        <v>0.70199999999999996</v>
      </c>
      <c r="F67" s="14">
        <v>0.66249999999999998</v>
      </c>
      <c r="G67" s="15">
        <v>18</v>
      </c>
      <c r="H67" s="30"/>
      <c r="I67" s="14">
        <v>0.6</v>
      </c>
      <c r="J67" s="14">
        <v>0.65</v>
      </c>
    </row>
    <row r="68" spans="1:10" x14ac:dyDescent="0.45">
      <c r="A68" s="12">
        <v>6</v>
      </c>
      <c r="B68" s="5" t="s">
        <v>296</v>
      </c>
      <c r="C68" s="5" t="s">
        <v>297</v>
      </c>
      <c r="D68" s="15">
        <v>12</v>
      </c>
      <c r="E68" s="14">
        <v>0.70599999999999996</v>
      </c>
      <c r="F68" s="14" t="s">
        <v>200</v>
      </c>
      <c r="G68" s="15">
        <v>17</v>
      </c>
      <c r="H68" s="30"/>
      <c r="I68" s="14">
        <v>0.6</v>
      </c>
      <c r="J68" s="14">
        <v>0.65</v>
      </c>
    </row>
    <row r="69" spans="1:10" x14ac:dyDescent="0.45">
      <c r="A69" s="12">
        <v>92</v>
      </c>
      <c r="B69" s="5" t="s">
        <v>150</v>
      </c>
      <c r="C69" s="5" t="s">
        <v>151</v>
      </c>
      <c r="D69" s="15">
        <v>11</v>
      </c>
      <c r="E69" s="14">
        <v>0.71</v>
      </c>
      <c r="F69" s="14">
        <v>0.95830000000000004</v>
      </c>
      <c r="G69" s="15">
        <v>16</v>
      </c>
      <c r="H69" s="30"/>
      <c r="I69" s="14">
        <v>0.6</v>
      </c>
      <c r="J69" s="14">
        <v>0.65</v>
      </c>
    </row>
    <row r="70" spans="1:10" x14ac:dyDescent="0.45">
      <c r="A70" s="12">
        <v>36</v>
      </c>
      <c r="B70" s="5" t="s">
        <v>294</v>
      </c>
      <c r="C70" s="5" t="s">
        <v>295</v>
      </c>
      <c r="D70" s="15">
        <v>13</v>
      </c>
      <c r="E70" s="14">
        <v>0.71799999999999997</v>
      </c>
      <c r="F70" s="14">
        <v>0.83</v>
      </c>
      <c r="G70" s="15">
        <v>14</v>
      </c>
      <c r="H70" s="30"/>
      <c r="I70" s="14">
        <v>0.6</v>
      </c>
      <c r="J70" s="14">
        <v>0.65</v>
      </c>
    </row>
    <row r="71" spans="1:10" x14ac:dyDescent="0.45">
      <c r="A71" s="12">
        <v>99</v>
      </c>
      <c r="B71" s="5" t="s">
        <v>237</v>
      </c>
      <c r="C71" s="5" t="s">
        <v>238</v>
      </c>
      <c r="D71" s="15">
        <v>13</v>
      </c>
      <c r="E71" s="14">
        <v>0.71799999999999997</v>
      </c>
      <c r="F71" s="14">
        <v>0.625</v>
      </c>
      <c r="G71" s="15">
        <v>14</v>
      </c>
      <c r="H71" s="30"/>
      <c r="I71" s="14">
        <v>0.6</v>
      </c>
      <c r="J71" s="14">
        <v>0.65</v>
      </c>
    </row>
    <row r="72" spans="1:10" x14ac:dyDescent="0.45">
      <c r="A72" s="12">
        <v>28</v>
      </c>
      <c r="B72" s="5" t="s">
        <v>243</v>
      </c>
      <c r="C72" s="5" t="s">
        <v>244</v>
      </c>
      <c r="D72" s="15">
        <v>18</v>
      </c>
      <c r="E72" s="14">
        <v>0.72099999999999997</v>
      </c>
      <c r="F72" s="14">
        <v>0.65739999999999998</v>
      </c>
      <c r="G72" s="15">
        <v>13</v>
      </c>
      <c r="H72" s="30"/>
      <c r="I72" s="14">
        <v>0.6</v>
      </c>
      <c r="J72" s="14">
        <v>0.65</v>
      </c>
    </row>
    <row r="73" spans="1:10" x14ac:dyDescent="0.45">
      <c r="A73" s="12">
        <v>68</v>
      </c>
      <c r="B73" s="5" t="s">
        <v>40</v>
      </c>
      <c r="C73" s="5" t="s">
        <v>41</v>
      </c>
      <c r="D73" s="15">
        <v>75</v>
      </c>
      <c r="E73" s="14">
        <v>0.72099999999999997</v>
      </c>
      <c r="F73" s="14">
        <v>0.73429999999999995</v>
      </c>
      <c r="G73" s="15">
        <v>12</v>
      </c>
      <c r="H73" s="30"/>
      <c r="I73" s="14">
        <v>0.6</v>
      </c>
      <c r="J73" s="14">
        <v>0.65</v>
      </c>
    </row>
    <row r="74" spans="1:10" x14ac:dyDescent="0.45">
      <c r="A74" s="12">
        <v>75</v>
      </c>
      <c r="B74" s="5" t="s">
        <v>310</v>
      </c>
      <c r="C74" s="5" t="s">
        <v>311</v>
      </c>
      <c r="D74" s="15">
        <v>15</v>
      </c>
      <c r="E74" s="14">
        <v>0.72599999999999998</v>
      </c>
      <c r="F74" s="14">
        <v>0.66669999999999996</v>
      </c>
      <c r="G74" s="15">
        <v>11</v>
      </c>
      <c r="H74" s="30"/>
      <c r="I74" s="14">
        <v>0.6</v>
      </c>
      <c r="J74" s="14">
        <v>0.65</v>
      </c>
    </row>
    <row r="75" spans="1:10" x14ac:dyDescent="0.45">
      <c r="A75" s="12">
        <v>51</v>
      </c>
      <c r="B75" s="5" t="s">
        <v>194</v>
      </c>
      <c r="C75" s="5" t="s">
        <v>195</v>
      </c>
      <c r="D75" s="15">
        <v>17</v>
      </c>
      <c r="E75" s="14">
        <v>0.73</v>
      </c>
      <c r="F75" s="14">
        <v>0.66669999999999996</v>
      </c>
      <c r="G75" s="15">
        <v>10</v>
      </c>
      <c r="H75" s="30"/>
      <c r="I75" s="14">
        <v>0.6</v>
      </c>
      <c r="J75" s="14">
        <v>0.65</v>
      </c>
    </row>
    <row r="76" spans="1:10" x14ac:dyDescent="0.45">
      <c r="A76" s="12">
        <v>124</v>
      </c>
      <c r="B76" s="5" t="s">
        <v>86</v>
      </c>
      <c r="C76" s="5" t="s">
        <v>87</v>
      </c>
      <c r="D76" s="15">
        <v>41</v>
      </c>
      <c r="E76" s="14">
        <v>0.73099999999999998</v>
      </c>
      <c r="F76" s="14">
        <v>0.75360000000000005</v>
      </c>
      <c r="G76" s="15">
        <v>8</v>
      </c>
      <c r="H76" s="30"/>
      <c r="I76" s="14">
        <v>0.6</v>
      </c>
      <c r="J76" s="14">
        <v>0.65</v>
      </c>
    </row>
    <row r="77" spans="1:10" x14ac:dyDescent="0.45">
      <c r="A77" s="12">
        <v>129</v>
      </c>
      <c r="B77" s="5" t="s">
        <v>260</v>
      </c>
      <c r="C77" s="5" t="s">
        <v>261</v>
      </c>
      <c r="D77" s="15">
        <v>13</v>
      </c>
      <c r="E77" s="14">
        <v>0.73099999999999998</v>
      </c>
      <c r="F77" s="14">
        <v>0.56579999999999997</v>
      </c>
      <c r="G77" s="15">
        <v>9</v>
      </c>
      <c r="H77" s="30"/>
      <c r="I77" s="14">
        <v>0.6</v>
      </c>
      <c r="J77" s="14">
        <v>0.65</v>
      </c>
    </row>
    <row r="78" spans="1:10" x14ac:dyDescent="0.45">
      <c r="A78" s="12">
        <v>161</v>
      </c>
      <c r="B78" s="5" t="s">
        <v>350</v>
      </c>
      <c r="C78" s="5" t="s">
        <v>351</v>
      </c>
      <c r="D78" s="15">
        <v>14</v>
      </c>
      <c r="E78" s="14">
        <v>0.73799999999999999</v>
      </c>
      <c r="F78" s="14">
        <v>0.54169999999999996</v>
      </c>
      <c r="G78" s="15">
        <v>7</v>
      </c>
      <c r="H78" s="30"/>
      <c r="I78" s="14">
        <v>0.6</v>
      </c>
      <c r="J78" s="14">
        <v>0.65</v>
      </c>
    </row>
    <row r="79" spans="1:10" x14ac:dyDescent="0.45">
      <c r="A79" s="12">
        <v>113</v>
      </c>
      <c r="B79" s="5" t="s">
        <v>229</v>
      </c>
      <c r="C79" s="5" t="s">
        <v>230</v>
      </c>
      <c r="D79" s="15">
        <v>46</v>
      </c>
      <c r="E79" s="14">
        <v>0.76800000000000002</v>
      </c>
      <c r="F79" s="14">
        <v>0.49070000000000003</v>
      </c>
      <c r="G79" s="15">
        <v>6</v>
      </c>
      <c r="H79" s="30"/>
      <c r="I79" s="14">
        <v>0.6</v>
      </c>
      <c r="J79" s="14">
        <v>0.65</v>
      </c>
    </row>
    <row r="80" spans="1:10" x14ac:dyDescent="0.45">
      <c r="A80" s="12">
        <v>60</v>
      </c>
      <c r="B80" s="5" t="s">
        <v>112</v>
      </c>
      <c r="C80" s="5" t="s">
        <v>113</v>
      </c>
      <c r="D80" s="15">
        <v>14</v>
      </c>
      <c r="E80" s="14">
        <v>0.78600000000000003</v>
      </c>
      <c r="F80" s="14">
        <v>0.86670000000000003</v>
      </c>
      <c r="G80" s="15">
        <v>5</v>
      </c>
      <c r="H80" s="30"/>
      <c r="I80" s="14">
        <v>0.6</v>
      </c>
      <c r="J80" s="14">
        <v>0.65</v>
      </c>
    </row>
    <row r="81" spans="1:10" x14ac:dyDescent="0.45">
      <c r="A81" s="12">
        <v>130</v>
      </c>
      <c r="B81" s="5" t="s">
        <v>50</v>
      </c>
      <c r="C81" s="5" t="s">
        <v>51</v>
      </c>
      <c r="D81" s="15">
        <v>12</v>
      </c>
      <c r="E81" s="14">
        <v>0.79200000000000004</v>
      </c>
      <c r="F81" s="14">
        <v>0.70979999999999999</v>
      </c>
      <c r="G81" s="15">
        <v>4</v>
      </c>
      <c r="H81" s="30"/>
      <c r="I81" s="14">
        <v>0.6</v>
      </c>
      <c r="J81" s="14">
        <v>0.65</v>
      </c>
    </row>
    <row r="82" spans="1:10" x14ac:dyDescent="0.45">
      <c r="A82" s="12">
        <v>114</v>
      </c>
      <c r="B82" s="5" t="s">
        <v>227</v>
      </c>
      <c r="C82" s="5" t="s">
        <v>228</v>
      </c>
      <c r="D82" s="15">
        <v>37</v>
      </c>
      <c r="E82" s="14">
        <v>0.79500000000000004</v>
      </c>
      <c r="F82" s="14">
        <v>0.64849999999999997</v>
      </c>
      <c r="G82" s="15">
        <v>3</v>
      </c>
      <c r="H82" s="30"/>
      <c r="I82" s="14">
        <v>0.6</v>
      </c>
      <c r="J82" s="14">
        <v>0.65</v>
      </c>
    </row>
    <row r="83" spans="1:10" x14ac:dyDescent="0.45">
      <c r="A83" s="12">
        <v>168</v>
      </c>
      <c r="B83" s="5" t="s">
        <v>407</v>
      </c>
      <c r="C83" s="5" t="s">
        <v>408</v>
      </c>
      <c r="D83" s="15">
        <v>22</v>
      </c>
      <c r="E83" s="14">
        <v>0.84099999999999997</v>
      </c>
      <c r="F83" s="14" t="s">
        <v>200</v>
      </c>
      <c r="G83" s="15">
        <v>2</v>
      </c>
      <c r="H83" s="30"/>
      <c r="I83" s="14">
        <v>0.6</v>
      </c>
      <c r="J83" s="14">
        <v>0.65</v>
      </c>
    </row>
    <row r="84" spans="1:10" x14ac:dyDescent="0.45">
      <c r="A84" s="12">
        <v>73</v>
      </c>
      <c r="B84" s="5" t="s">
        <v>134</v>
      </c>
      <c r="C84" s="5" t="s">
        <v>135</v>
      </c>
      <c r="D84" s="15">
        <v>10</v>
      </c>
      <c r="E84" s="14">
        <v>0.9</v>
      </c>
      <c r="F84" s="14">
        <v>0.878</v>
      </c>
      <c r="G84" s="15">
        <v>1</v>
      </c>
      <c r="H84" s="30"/>
      <c r="I84" s="14">
        <v>0.6</v>
      </c>
      <c r="J84" s="14">
        <v>0.65</v>
      </c>
    </row>
    <row r="86" spans="1:10" x14ac:dyDescent="0.45">
      <c r="I86" s="33"/>
      <c r="J86" s="33"/>
    </row>
    <row r="88" spans="1:10" x14ac:dyDescent="0.45">
      <c r="E88" s="46"/>
    </row>
  </sheetData>
  <sortState xmlns:xlrd2="http://schemas.microsoft.com/office/spreadsheetml/2017/richdata2" ref="A2:G89">
    <sortCondition ref="E2:E89"/>
  </sortState>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3B0DDFB07AD24F9D59239BCC1E424D" ma:contentTypeVersion="17" ma:contentTypeDescription="Create a new document." ma:contentTypeScope="" ma:versionID="a70f6843c812069ca4f3f8a84732f595">
  <xsd:schema xmlns:xsd="http://www.w3.org/2001/XMLSchema" xmlns:xs="http://www.w3.org/2001/XMLSchema" xmlns:p="http://schemas.microsoft.com/office/2006/metadata/properties" xmlns:ns1="http://schemas.microsoft.com/sharepoint/v3" xmlns:ns2="b128ce41-6328-47e7-8906-6794cdd90a05" xmlns:ns3="1be06812-68c4-45d5-a053-4f8d92b3f83d" targetNamespace="http://schemas.microsoft.com/office/2006/metadata/properties" ma:root="true" ma:fieldsID="48fd9be098c2eb68b983a7d798add66f" ns1:_="" ns2:_="" ns3:_="">
    <xsd:import namespace="http://schemas.microsoft.com/sharepoint/v3"/>
    <xsd:import namespace="b128ce41-6328-47e7-8906-6794cdd90a05"/>
    <xsd:import namespace="1be06812-68c4-45d5-a053-4f8d92b3f83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28ce41-6328-47e7-8906-6794cdd90a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12f0454-6082-49d7-b32e-35d6b85bbae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be06812-68c4-45d5-a053-4f8d92b3f83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5912769-8f82-4206-8805-edfd9ebd840c}" ma:internalName="TaxCatchAll" ma:showField="CatchAllData" ma:web="1be06812-68c4-45d5-a053-4f8d92b3f8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128ce41-6328-47e7-8906-6794cdd90a05">
      <Terms xmlns="http://schemas.microsoft.com/office/infopath/2007/PartnerControls"/>
    </lcf76f155ced4ddcb4097134ff3c332f>
    <TaxCatchAll xmlns="1be06812-68c4-45d5-a053-4f8d92b3f83d" xsi:nil="true"/>
  </documentManagement>
</p:properties>
</file>

<file path=customXml/itemProps1.xml><?xml version="1.0" encoding="utf-8"?>
<ds:datastoreItem xmlns:ds="http://schemas.openxmlformats.org/officeDocument/2006/customXml" ds:itemID="{B161C484-AF5B-4327-A51E-B4E5E5DC85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128ce41-6328-47e7-8906-6794cdd90a05"/>
    <ds:schemaRef ds:uri="1be06812-68c4-45d5-a053-4f8d92b3f8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253725-B3AD-48AE-82C3-EA842167C12F}">
  <ds:schemaRefs>
    <ds:schemaRef ds:uri="http://schemas.microsoft.com/sharepoint/v3/contenttype/forms"/>
  </ds:schemaRefs>
</ds:datastoreItem>
</file>

<file path=customXml/itemProps3.xml><?xml version="1.0" encoding="utf-8"?>
<ds:datastoreItem xmlns:ds="http://schemas.openxmlformats.org/officeDocument/2006/customXml" ds:itemID="{DCFB1BE8-DBB8-471F-AFED-1BB1112883DB}">
  <ds:schemaRefs>
    <ds:schemaRef ds:uri="http://schemas.microsoft.com/sharepoint/v3"/>
    <ds:schemaRef ds:uri="http://purl.org/dc/terms/"/>
    <ds:schemaRef ds:uri="http://schemas.microsoft.com/office/2006/documentManagement/types"/>
    <ds:schemaRef ds:uri="http://schemas.openxmlformats.org/package/2006/metadata/core-properties"/>
    <ds:schemaRef ds:uri="b128ce41-6328-47e7-8906-6794cdd90a05"/>
    <ds:schemaRef ds:uri="http://purl.org/dc/elements/1.1/"/>
    <ds:schemaRef ds:uri="http://purl.org/dc/dcmitype/"/>
    <ds:schemaRef ds:uri="1be06812-68c4-45d5-a053-4f8d92b3f83d"/>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Introduction</vt:lpstr>
      <vt:lpstr>Overview</vt:lpstr>
      <vt:lpstr>Delirium Screening</vt:lpstr>
      <vt:lpstr>Pain Assessment</vt:lpstr>
      <vt:lpstr>Pain Reassessment</vt:lpstr>
      <vt:lpstr>Discharge Planning</vt:lpstr>
      <vt:lpstr>Length of Stay</vt:lpstr>
      <vt:lpstr>Local Carer Rating</vt:lpstr>
      <vt:lpstr>Local Communication Score</vt:lpstr>
      <vt:lpstr>Range Carer Rating</vt:lpstr>
      <vt:lpstr>Range Communication 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Davies</dc:creator>
  <cp:keywords/>
  <dc:description/>
  <cp:lastModifiedBy>Chloe Hood</cp:lastModifiedBy>
  <cp:revision/>
  <dcterms:created xsi:type="dcterms:W3CDTF">2023-04-13T10:54:15Z</dcterms:created>
  <dcterms:modified xsi:type="dcterms:W3CDTF">2023-06-08T15:13:39Z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0x010100A03B0DDFB07AD24F9D59239BCC1E424D</vt:lpwstr>
  </property>
  <property fmtid="{D5CDD505-2E9C-101B-9397-08002B2CF9AE}" pid="3" name="MediaServiceImageTags">
    <vt:lpwstr/>
  </property>
</Properties>
</file>